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oli\Downloads\"/>
    </mc:Choice>
  </mc:AlternateContent>
  <xr:revisionPtr revIDLastSave="0" documentId="13_ncr:1_{9F7690BD-B04B-4014-8B0D-9CE96B85F1E9}" xr6:coauthVersionLast="47" xr6:coauthVersionMax="47" xr10:uidLastSave="{00000000-0000-0000-0000-000000000000}"/>
  <bookViews>
    <workbookView xWindow="-120" yWindow="-120" windowWidth="29040" windowHeight="15720" xr2:uid="{57E4F62B-9CF6-4408-80C5-3969EB1B8DD1}"/>
  </bookViews>
  <sheets>
    <sheet name="01) R+A adresování" sheetId="1" r:id="rId1"/>
    <sheet name="Objednávka" sheetId="3" r:id="rId2"/>
    <sheet name="02) Vzorce" sheetId="2" r:id="rId3"/>
    <sheet name="Nářadí a náčiní" sheetId="4" r:id="rId4"/>
    <sheet name="03) Funkce KDYŽ" sheetId="5" r:id="rId5"/>
    <sheet name="Přijímací řízení" sheetId="6" r:id="rId6"/>
    <sheet name="04) Podmíněné formátování" sheetId="9" r:id="rId7"/>
    <sheet name="05) Filtry a řazení" sheetId="10" r:id="rId8"/>
    <sheet name="06) Grafy" sheetId="11" r:id="rId9"/>
    <sheet name="07) SVYHLEDAT" sheetId="12" r:id="rId10"/>
  </sheets>
  <externalReferences>
    <externalReference r:id="rId11"/>
    <externalReference r:id="rId12"/>
  </externalReferences>
  <definedNames>
    <definedName name="_xlnm._FilterDatabase" localSheetId="7" hidden="1">'05) Filtry a řazení'!$B$7:$E$7</definedName>
    <definedName name="CenaDolaru" localSheetId="5">38</definedName>
    <definedName name="CenaDolaru">38</definedName>
    <definedName name="Nadpis">'[1]Formát Leden'!$A$1:$O$1,'[1]Formát Leden'!$A$3:$O$4</definedName>
    <definedName name="PoložkyObjednávky" localSheetId="5">#REF!</definedName>
    <definedName name="PoložkyObjednávky">#REF!</definedName>
    <definedName name="Zboží_celkem" localSheetId="5">#REF!,#REF!,#REF!,#REF!</definedName>
    <definedName name="Zboží_celkem">[2]Vše!$A$4:$D$18,[2]Vše!$A$23:$D$48,[2]Vše!$A$53:$D$67,[2]Vše!$A$72:$D$74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1" i="2"/>
  <c r="C15" i="2"/>
  <c r="C16" i="2"/>
  <c r="C17" i="2"/>
  <c r="C18" i="2"/>
  <c r="E7" i="12"/>
  <c r="G12" i="12"/>
  <c r="G15" i="12"/>
  <c r="G16" i="12"/>
  <c r="F29" i="12"/>
  <c r="F28" i="12"/>
  <c r="E8" i="12"/>
  <c r="G8" i="12" s="1"/>
  <c r="E9" i="12"/>
  <c r="G9" i="12" s="1"/>
  <c r="E10" i="12"/>
  <c r="G10" i="12" s="1"/>
  <c r="E11" i="12"/>
  <c r="G11" i="12" s="1"/>
  <c r="E12" i="12"/>
  <c r="E13" i="12"/>
  <c r="G13" i="12" s="1"/>
  <c r="E14" i="12"/>
  <c r="G14" i="12" s="1"/>
  <c r="E15" i="12"/>
  <c r="E16" i="12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K27" i="11"/>
  <c r="J27" i="11"/>
  <c r="I27" i="11"/>
  <c r="H27" i="11"/>
  <c r="G27" i="11"/>
  <c r="F27" i="11"/>
  <c r="E27" i="11"/>
  <c r="D27" i="11"/>
  <c r="C27" i="11"/>
  <c r="E29" i="12" l="1"/>
  <c r="E28" i="12"/>
  <c r="G7" i="12"/>
  <c r="H11" i="6"/>
  <c r="H12" i="6"/>
  <c r="H13" i="6"/>
  <c r="H14" i="6"/>
  <c r="H10" i="6"/>
  <c r="G11" i="6"/>
  <c r="G12" i="6"/>
  <c r="G13" i="6"/>
  <c r="G14" i="6"/>
  <c r="G10" i="6"/>
  <c r="G28" i="12" l="1"/>
  <c r="G29" i="12"/>
  <c r="C19" i="4"/>
  <c r="C26" i="4" s="1"/>
  <c r="C25" i="4"/>
  <c r="C24" i="4"/>
  <c r="C23" i="4"/>
  <c r="C22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<sst xmlns="http://schemas.openxmlformats.org/spreadsheetml/2006/main" count="3315" uniqueCount="204">
  <si>
    <t>Relativní</t>
  </si>
  <si>
    <t>Číslo 1</t>
  </si>
  <si>
    <t>Číslo 2</t>
  </si>
  <si>
    <t>Součet</t>
  </si>
  <si>
    <t>Absolutní</t>
  </si>
  <si>
    <t>Absolutní číslo:</t>
  </si>
  <si>
    <t>Sazba DPH</t>
  </si>
  <si>
    <t>Objednávka</t>
  </si>
  <si>
    <t>Kurz dolaru</t>
  </si>
  <si>
    <t>Název zboží</t>
  </si>
  <si>
    <t>množství</t>
  </si>
  <si>
    <t>cena za jednotku</t>
  </si>
  <si>
    <t>cena bez DPH v Kč</t>
  </si>
  <si>
    <t>DPH v Kč</t>
  </si>
  <si>
    <t>Cena s DPH v Kč</t>
  </si>
  <si>
    <t>Cena bez DPH v USD</t>
  </si>
  <si>
    <t>DPH v USD</t>
  </si>
  <si>
    <t>Cena s DPH v USD</t>
  </si>
  <si>
    <t>Vejce</t>
  </si>
  <si>
    <t>Vepřové maso</t>
  </si>
  <si>
    <t>Víno</t>
  </si>
  <si>
    <t>Televizory</t>
  </si>
  <si>
    <t>Nářadí a náčiní</t>
  </si>
  <si>
    <t>ID výrobku</t>
  </si>
  <si>
    <t>Název výrobku</t>
  </si>
  <si>
    <t>Cena v dolarech</t>
  </si>
  <si>
    <t>Cena v Kč</t>
  </si>
  <si>
    <t>TL2248</t>
  </si>
  <si>
    <t>Hadice (10 m)</t>
  </si>
  <si>
    <t>TL2697</t>
  </si>
  <si>
    <t>Zahradnické vidle</t>
  </si>
  <si>
    <t>TL2539</t>
  </si>
  <si>
    <t>Roubovací nůž</t>
  </si>
  <si>
    <t>TL2538</t>
  </si>
  <si>
    <t>Roubovací/očkovací sada</t>
  </si>
  <si>
    <t>TL1182</t>
  </si>
  <si>
    <t>Pouzdro</t>
  </si>
  <si>
    <t>TL0802</t>
  </si>
  <si>
    <t>Nůžky na živý plot</t>
  </si>
  <si>
    <t>TL0038</t>
  </si>
  <si>
    <t>Louskáček na ořechy</t>
  </si>
  <si>
    <t>TL1549</t>
  </si>
  <si>
    <t>Nůžky na růže</t>
  </si>
  <si>
    <t>TL3001</t>
  </si>
  <si>
    <t>Žabka, pro leváky</t>
  </si>
  <si>
    <t>TL3002</t>
  </si>
  <si>
    <t>Žabka, pro praváky</t>
  </si>
  <si>
    <t>TL0460</t>
  </si>
  <si>
    <t>Pilka prořezávací</t>
  </si>
  <si>
    <t>TL3898</t>
  </si>
  <si>
    <t>Pila rámová</t>
  </si>
  <si>
    <t>TL4281</t>
  </si>
  <si>
    <t>Brousek</t>
  </si>
  <si>
    <t>TL1133</t>
  </si>
  <si>
    <t>Časový spínač pro skleník</t>
  </si>
  <si>
    <t>TL0210</t>
  </si>
  <si>
    <t>Časový spínač pro zalévání</t>
  </si>
  <si>
    <t>Celkem</t>
  </si>
  <si>
    <t>Maximum</t>
  </si>
  <si>
    <t>Minimum</t>
  </si>
  <si>
    <t>Průměr</t>
  </si>
  <si>
    <t>Počet hodnot</t>
  </si>
  <si>
    <t>Kopie Celkem</t>
  </si>
  <si>
    <t xml:space="preserve">Vzorce </t>
  </si>
  <si>
    <t>Přijímací řízení na střední školu</t>
  </si>
  <si>
    <t>Jméno</t>
  </si>
  <si>
    <t>Příjmení</t>
  </si>
  <si>
    <t>Matematika</t>
  </si>
  <si>
    <t>Český jazyk</t>
  </si>
  <si>
    <t xml:space="preserve">IVT </t>
  </si>
  <si>
    <t>Fyzika</t>
  </si>
  <si>
    <t xml:space="preserve">Průměr </t>
  </si>
  <si>
    <t>Přijat?</t>
  </si>
  <si>
    <t>Karel</t>
  </si>
  <si>
    <t>Novák</t>
  </si>
  <si>
    <t>Martina</t>
  </si>
  <si>
    <t>Adamcová</t>
  </si>
  <si>
    <t>Radim</t>
  </si>
  <si>
    <t>Musil</t>
  </si>
  <si>
    <t>Petra</t>
  </si>
  <si>
    <t>Malá</t>
  </si>
  <si>
    <t>Černý</t>
  </si>
  <si>
    <t>Sumif</t>
  </si>
  <si>
    <t>Sumifs</t>
  </si>
  <si>
    <t>Countif</t>
  </si>
  <si>
    <t>Countifs</t>
  </si>
  <si>
    <t>MĚSTO</t>
  </si>
  <si>
    <t>OBDOBÍ</t>
  </si>
  <si>
    <t>TRŽBA</t>
  </si>
  <si>
    <t>Brno</t>
  </si>
  <si>
    <t>leden</t>
  </si>
  <si>
    <t>Praha</t>
  </si>
  <si>
    <t>březen</t>
  </si>
  <si>
    <t>prosinec</t>
  </si>
  <si>
    <t>Jihlava</t>
  </si>
  <si>
    <t>Funkce když</t>
  </si>
  <si>
    <t>Pavel</t>
  </si>
  <si>
    <t>Tomáš</t>
  </si>
  <si>
    <t>Hotové cvičení</t>
  </si>
  <si>
    <t>Cvičení na procvičení</t>
  </si>
  <si>
    <t>&lt;- Doplnit</t>
  </si>
  <si>
    <t>Když sloupec B(modrý) bude větší než sloupec C(žlutý), tak napiš JE VĚTŠÍ - v opačném případě napiš JE MENŠÍ</t>
  </si>
  <si>
    <t>Když se sloupec B(modrý) bude shodovat se sloupcem C(žlutý), tak napiš JMÉNA JSOU STEJNÁ - v opačném případě napiš JMÉNA NEJSOU STEJNÁ</t>
  </si>
  <si>
    <t>Milan</t>
  </si>
  <si>
    <t>David</t>
  </si>
  <si>
    <t>muž</t>
  </si>
  <si>
    <t>IT</t>
  </si>
  <si>
    <t>žena</t>
  </si>
  <si>
    <t>PR</t>
  </si>
  <si>
    <t>GŘ</t>
  </si>
  <si>
    <t>EKO</t>
  </si>
  <si>
    <t>Vyplacený plat pro muže</t>
  </si>
  <si>
    <t>Vyplacený plat o oddělení IT u žen</t>
  </si>
  <si>
    <t>Zadání:</t>
  </si>
  <si>
    <t>Počet žen</t>
  </si>
  <si>
    <t>Počet žen z oddělení IT</t>
  </si>
  <si>
    <t>POHLAVÍ</t>
  </si>
  <si>
    <t>ODDĚLENÍ</t>
  </si>
  <si>
    <t>PLAT</t>
  </si>
  <si>
    <t>Zadání: Chceme nejprve vypočítat průměr jednotlivých žáků a následně k nim zjistit, zda jsou přijati nebo ne. Průměr, který studenti musí mít, nesmí být vyšší než 1,3</t>
  </si>
  <si>
    <t>Podmíněné formátování</t>
  </si>
  <si>
    <t>Číslo větší než 50</t>
  </si>
  <si>
    <t>Číslo menší než 50</t>
  </si>
  <si>
    <t>Datové pruhy</t>
  </si>
  <si>
    <t>Sady ikon</t>
  </si>
  <si>
    <t>Hledat jméno Milan</t>
  </si>
  <si>
    <t>Hledat jméno Pavel</t>
  </si>
  <si>
    <t>Číslo větší než 55</t>
  </si>
  <si>
    <t>Číslo menší než 45</t>
  </si>
  <si>
    <t xml:space="preserve">Kraj </t>
  </si>
  <si>
    <t>Zaměření podniku</t>
  </si>
  <si>
    <t>Rozsah působnosti podniku</t>
  </si>
  <si>
    <t>Počet zaměstnanců</t>
  </si>
  <si>
    <t>Jihočeský</t>
  </si>
  <si>
    <t>služby</t>
  </si>
  <si>
    <t>nadnárodní</t>
  </si>
  <si>
    <t>národní</t>
  </si>
  <si>
    <t>regionální</t>
  </si>
  <si>
    <t>Středočeský</t>
  </si>
  <si>
    <t>VP</t>
  </si>
  <si>
    <t>Vysočina</t>
  </si>
  <si>
    <t>Královéhradecký</t>
  </si>
  <si>
    <t>Plzeňský</t>
  </si>
  <si>
    <t>Liberecký</t>
  </si>
  <si>
    <t>Zlínský</t>
  </si>
  <si>
    <t>Zlínský, Karlovarský</t>
  </si>
  <si>
    <t>Jihomoravský</t>
  </si>
  <si>
    <t xml:space="preserve">Jihomoravský kraj </t>
  </si>
  <si>
    <t>Ústí nad Labem</t>
  </si>
  <si>
    <t>Jihočeský, Praha</t>
  </si>
  <si>
    <t>Moravsko-slezský</t>
  </si>
  <si>
    <t xml:space="preserve">Jihočeský </t>
  </si>
  <si>
    <t>neuvedeno</t>
  </si>
  <si>
    <t>Pardubický</t>
  </si>
  <si>
    <t>Olomoucký</t>
  </si>
  <si>
    <t>Středočeský/ Jihočeský</t>
  </si>
  <si>
    <t xml:space="preserve">Praha </t>
  </si>
  <si>
    <t>Jihomoravský, Jihočeský</t>
  </si>
  <si>
    <t xml:space="preserve">VP </t>
  </si>
  <si>
    <t>Vysočina/ Jihomoravský</t>
  </si>
  <si>
    <t>Karlovarský</t>
  </si>
  <si>
    <t>Praha/ Jihočeský</t>
  </si>
  <si>
    <t>Filtry a řazení</t>
  </si>
  <si>
    <t>Den</t>
  </si>
  <si>
    <t>Po</t>
  </si>
  <si>
    <t>Út</t>
  </si>
  <si>
    <t>St</t>
  </si>
  <si>
    <t>Čt</t>
  </si>
  <si>
    <t>Pá</t>
  </si>
  <si>
    <t>So</t>
  </si>
  <si>
    <t>Ne</t>
  </si>
  <si>
    <t>Grafy</t>
  </si>
  <si>
    <t>zařazení</t>
  </si>
  <si>
    <t>základní mzda</t>
  </si>
  <si>
    <t>odměna</t>
  </si>
  <si>
    <t>Josef</t>
  </si>
  <si>
    <t>Holý</t>
  </si>
  <si>
    <t>Petr</t>
  </si>
  <si>
    <t>Účetní</t>
  </si>
  <si>
    <t>Horák</t>
  </si>
  <si>
    <t>Manager</t>
  </si>
  <si>
    <t>Dana</t>
  </si>
  <si>
    <t>Klemová</t>
  </si>
  <si>
    <t>Jana</t>
  </si>
  <si>
    <t>funkce</t>
  </si>
  <si>
    <t>Zdena</t>
  </si>
  <si>
    <t>Eva</t>
  </si>
  <si>
    <t>Jan</t>
  </si>
  <si>
    <t>Hana</t>
  </si>
  <si>
    <t>Rychlá</t>
  </si>
  <si>
    <t>Marek</t>
  </si>
  <si>
    <t>Starý</t>
  </si>
  <si>
    <t>Tomková</t>
  </si>
  <si>
    <t>Velká</t>
  </si>
  <si>
    <t>Vítek</t>
  </si>
  <si>
    <t>celkem</t>
  </si>
  <si>
    <t>průměr</t>
  </si>
  <si>
    <t>SVYHLEDAT</t>
  </si>
  <si>
    <t>Vedoucí</t>
  </si>
  <si>
    <t>mzda s odměnou</t>
  </si>
  <si>
    <t>JE MENŠÍ</t>
  </si>
  <si>
    <t>JE VĚTŠÍ</t>
  </si>
  <si>
    <t>JMÉNA NEJSOU STEJNÁ</t>
  </si>
  <si>
    <t>JMÉNA JSOU STEJNÁ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</si>
</sst>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/>
  </cellStyleXfs>
  <cellXfs count="124">
    <xf numFmtId="0" fontId="0" fillId="0" borderId="0" xfId="0"/>
    <xf numFmtId="0" fontId="2" fillId="2" borderId="0" xfId="1" applyFont="1"/>
    <xf numFmtId="0" fontId="1" fillId="3" borderId="0" xfId="2"/>
    <xf numFmtId="0" fontId="3" fillId="0" borderId="0" xfId="3"/>
    <xf numFmtId="9" fontId="3" fillId="0" borderId="0" xfId="3" applyNumberFormat="1"/>
    <xf numFmtId="0" fontId="3" fillId="4" borderId="3" xfId="3" applyFill="1" applyBorder="1"/>
    <xf numFmtId="0" fontId="3" fillId="4" borderId="4" xfId="3" applyFill="1" applyBorder="1"/>
    <xf numFmtId="0" fontId="3" fillId="0" borderId="6" xfId="3" applyBorder="1"/>
    <xf numFmtId="0" fontId="3" fillId="5" borderId="6" xfId="3" applyFill="1" applyBorder="1"/>
    <xf numFmtId="0" fontId="3" fillId="5" borderId="7" xfId="3" applyFill="1" applyBorder="1"/>
    <xf numFmtId="0" fontId="0" fillId="5" borderId="6" xfId="0" applyFill="1" applyBorder="1"/>
    <xf numFmtId="0" fontId="4" fillId="0" borderId="0" xfId="3" applyFont="1"/>
    <xf numFmtId="0" fontId="5" fillId="0" borderId="0" xfId="0" applyFont="1"/>
    <xf numFmtId="0" fontId="6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5" fontId="0" fillId="0" borderId="6" xfId="0" applyNumberFormat="1" applyBorder="1"/>
    <xf numFmtId="0" fontId="0" fillId="0" borderId="6" xfId="0" applyBorder="1"/>
    <xf numFmtId="0" fontId="7" fillId="0" borderId="0" xfId="4" applyFont="1"/>
    <xf numFmtId="0" fontId="3" fillId="0" borderId="0" xfId="4"/>
    <xf numFmtId="0" fontId="8" fillId="6" borderId="12" xfId="4" applyFont="1" applyFill="1" applyBorder="1" applyAlignment="1">
      <alignment horizontal="center"/>
    </xf>
    <xf numFmtId="0" fontId="8" fillId="6" borderId="13" xfId="4" applyFont="1" applyFill="1" applyBorder="1" applyAlignment="1">
      <alignment horizontal="center"/>
    </xf>
    <xf numFmtId="0" fontId="8" fillId="6" borderId="3" xfId="4" applyFont="1" applyFill="1" applyBorder="1" applyAlignment="1">
      <alignment horizontal="center"/>
    </xf>
    <xf numFmtId="0" fontId="8" fillId="6" borderId="5" xfId="4" applyFont="1" applyFill="1" applyBorder="1" applyAlignment="1">
      <alignment horizontal="center"/>
    </xf>
    <xf numFmtId="0" fontId="8" fillId="6" borderId="14" xfId="4" applyFont="1" applyFill="1" applyBorder="1" applyAlignment="1">
      <alignment horizontal="center"/>
    </xf>
    <xf numFmtId="0" fontId="3" fillId="0" borderId="1" xfId="4" applyBorder="1"/>
    <xf numFmtId="0" fontId="3" fillId="0" borderId="2" xfId="4" applyBorder="1"/>
    <xf numFmtId="0" fontId="3" fillId="0" borderId="15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7" borderId="14" xfId="4" applyFill="1" applyBorder="1" applyAlignment="1">
      <alignment horizontal="center"/>
    </xf>
    <xf numFmtId="0" fontId="3" fillId="7" borderId="14" xfId="4" applyFill="1" applyBorder="1"/>
    <xf numFmtId="0" fontId="3" fillId="8" borderId="16" xfId="4" applyFill="1" applyBorder="1" applyAlignment="1">
      <alignment horizontal="center"/>
    </xf>
    <xf numFmtId="0" fontId="3" fillId="8" borderId="16" xfId="4" applyFill="1" applyBorder="1"/>
    <xf numFmtId="0" fontId="3" fillId="0" borderId="17" xfId="4" applyBorder="1" applyAlignment="1">
      <alignment horizontal="center"/>
    </xf>
    <xf numFmtId="0" fontId="3" fillId="0" borderId="9" xfId="4" applyBorder="1" applyAlignment="1">
      <alignment horizontal="center"/>
    </xf>
    <xf numFmtId="0" fontId="3" fillId="0" borderId="11" xfId="4" applyBorder="1" applyAlignment="1">
      <alignment horizontal="center"/>
    </xf>
    <xf numFmtId="0" fontId="3" fillId="8" borderId="18" xfId="4" applyFill="1" applyBorder="1" applyAlignment="1">
      <alignment horizontal="center"/>
    </xf>
    <xf numFmtId="0" fontId="3" fillId="8" borderId="18" xfId="4" applyFill="1" applyBorder="1"/>
    <xf numFmtId="0" fontId="9" fillId="0" borderId="0" xfId="4" applyFont="1"/>
    <xf numFmtId="0" fontId="9" fillId="0" borderId="19" xfId="4" applyFont="1" applyBorder="1"/>
    <xf numFmtId="0" fontId="3" fillId="0" borderId="19" xfId="4" applyBorder="1"/>
    <xf numFmtId="0" fontId="12" fillId="0" borderId="0" xfId="0" applyFont="1"/>
    <xf numFmtId="0" fontId="12" fillId="0" borderId="6" xfId="0" applyFont="1" applyBorder="1"/>
    <xf numFmtId="2" fontId="0" fillId="4" borderId="3" xfId="0" applyNumberFormat="1" applyFill="1" applyBorder="1"/>
    <xf numFmtId="2" fontId="0" fillId="5" borderId="3" xfId="0" applyNumberFormat="1" applyFill="1" applyBorder="1"/>
    <xf numFmtId="0" fontId="3" fillId="0" borderId="20" xfId="3" applyBorder="1"/>
    <xf numFmtId="0" fontId="3" fillId="0" borderId="21" xfId="3" applyBorder="1"/>
    <xf numFmtId="0" fontId="3" fillId="4" borderId="21" xfId="3" applyFill="1" applyBorder="1"/>
    <xf numFmtId="0" fontId="3" fillId="4" borderId="22" xfId="3" applyFill="1" applyBorder="1"/>
    <xf numFmtId="2" fontId="0" fillId="4" borderId="21" xfId="0" applyNumberFormat="1" applyFill="1" applyBorder="1"/>
    <xf numFmtId="2" fontId="0" fillId="5" borderId="21" xfId="0" applyNumberFormat="1" applyFill="1" applyBorder="1"/>
    <xf numFmtId="2" fontId="0" fillId="5" borderId="23" xfId="0" applyNumberFormat="1" applyFill="1" applyBorder="1"/>
    <xf numFmtId="0" fontId="3" fillId="0" borderId="24" xfId="3" applyBorder="1"/>
    <xf numFmtId="2" fontId="0" fillId="5" borderId="25" xfId="0" applyNumberFormat="1" applyFill="1" applyBorder="1"/>
    <xf numFmtId="0" fontId="3" fillId="0" borderId="26" xfId="3" applyBorder="1"/>
    <xf numFmtId="0" fontId="3" fillId="0" borderId="27" xfId="3" applyBorder="1"/>
    <xf numFmtId="0" fontId="3" fillId="4" borderId="28" xfId="3" applyFill="1" applyBorder="1"/>
    <xf numFmtId="0" fontId="3" fillId="4" borderId="29" xfId="3" applyFill="1" applyBorder="1"/>
    <xf numFmtId="2" fontId="0" fillId="4" borderId="28" xfId="0" applyNumberFormat="1" applyFill="1" applyBorder="1"/>
    <xf numFmtId="2" fontId="0" fillId="5" borderId="28" xfId="0" applyNumberFormat="1" applyFill="1" applyBorder="1"/>
    <xf numFmtId="2" fontId="0" fillId="5" borderId="30" xfId="0" applyNumberFormat="1" applyFill="1" applyBorder="1"/>
    <xf numFmtId="0" fontId="3" fillId="0" borderId="31" xfId="3" applyBorder="1"/>
    <xf numFmtId="0" fontId="3" fillId="0" borderId="32" xfId="3" applyBorder="1"/>
    <xf numFmtId="0" fontId="3" fillId="0" borderId="32" xfId="3" applyBorder="1" applyAlignment="1">
      <alignment wrapText="1"/>
    </xf>
    <xf numFmtId="0" fontId="3" fillId="0" borderId="32" xfId="3" applyBorder="1" applyAlignment="1">
      <alignment horizontal="center" wrapText="1"/>
    </xf>
    <xf numFmtId="0" fontId="3" fillId="0" borderId="33" xfId="3" applyBorder="1" applyAlignment="1">
      <alignment horizontal="center" wrapText="1"/>
    </xf>
    <xf numFmtId="0" fontId="0" fillId="4" borderId="21" xfId="0" applyFill="1" applyBorder="1"/>
    <xf numFmtId="0" fontId="0" fillId="5" borderId="21" xfId="0" applyFill="1" applyBorder="1"/>
    <xf numFmtId="0" fontId="0" fillId="5" borderId="23" xfId="0" applyFill="1" applyBorder="1"/>
    <xf numFmtId="0" fontId="0" fillId="5" borderId="34" xfId="0" applyFill="1" applyBorder="1"/>
    <xf numFmtId="0" fontId="3" fillId="5" borderId="27" xfId="3" applyFill="1" applyBorder="1"/>
    <xf numFmtId="0" fontId="3" fillId="5" borderId="35" xfId="3" applyFill="1" applyBorder="1"/>
    <xf numFmtId="0" fontId="0" fillId="5" borderId="27" xfId="0" applyFill="1" applyBorder="1"/>
    <xf numFmtId="0" fontId="0" fillId="5" borderId="36" xfId="0" applyFill="1" applyBorder="1"/>
    <xf numFmtId="0" fontId="0" fillId="11" borderId="0" xfId="0" applyFill="1"/>
    <xf numFmtId="0" fontId="0" fillId="12" borderId="0" xfId="0" applyFill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0" fillId="9" borderId="0" xfId="5"/>
    <xf numFmtId="0" fontId="11" fillId="10" borderId="0" xfId="6"/>
    <xf numFmtId="0" fontId="4" fillId="0" borderId="0" xfId="4" applyFont="1"/>
    <xf numFmtId="0" fontId="3" fillId="0" borderId="10" xfId="4" applyBorder="1" applyAlignment="1">
      <alignment horizontal="center"/>
    </xf>
    <xf numFmtId="0" fontId="3" fillId="7" borderId="37" xfId="4" applyFill="1" applyBorder="1" applyAlignment="1">
      <alignment horizontal="center"/>
    </xf>
    <xf numFmtId="0" fontId="3" fillId="7" borderId="37" xfId="4" applyFill="1" applyBorder="1"/>
    <xf numFmtId="0" fontId="12" fillId="13" borderId="6" xfId="0" applyFont="1" applyFill="1" applyBorder="1"/>
    <xf numFmtId="0" fontId="12" fillId="13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0" fontId="0" fillId="13" borderId="6" xfId="0" applyFill="1" applyBorder="1"/>
    <xf numFmtId="0" fontId="14" fillId="13" borderId="6" xfId="0" applyFont="1" applyFill="1" applyBorder="1"/>
    <xf numFmtId="0" fontId="14" fillId="14" borderId="6" xfId="0" applyFont="1" applyFill="1" applyBorder="1"/>
    <xf numFmtId="0" fontId="15" fillId="13" borderId="6" xfId="0" applyFont="1" applyFill="1" applyBorder="1"/>
    <xf numFmtId="0" fontId="4" fillId="0" borderId="0" xfId="7" applyFont="1" applyAlignment="1">
      <alignment horizontal="center"/>
    </xf>
    <xf numFmtId="20" fontId="4" fillId="0" borderId="0" xfId="7" applyNumberFormat="1" applyFont="1" applyAlignment="1">
      <alignment horizontal="center"/>
    </xf>
    <xf numFmtId="0" fontId="3" fillId="0" borderId="0" xfId="7" applyAlignment="1">
      <alignment horizontal="center"/>
    </xf>
    <xf numFmtId="0" fontId="0" fillId="0" borderId="1" xfId="0" applyBorder="1"/>
    <xf numFmtId="0" fontId="0" fillId="0" borderId="38" xfId="0" applyBorder="1"/>
    <xf numFmtId="0" fontId="0" fillId="0" borderId="2" xfId="0" applyBorder="1"/>
    <xf numFmtId="0" fontId="0" fillId="0" borderId="39" xfId="0" applyBorder="1"/>
    <xf numFmtId="0" fontId="0" fillId="7" borderId="0" xfId="0" applyFill="1"/>
    <xf numFmtId="0" fontId="0" fillId="7" borderId="40" xfId="0" applyFill="1" applyBorder="1"/>
    <xf numFmtId="0" fontId="3" fillId="0" borderId="39" xfId="0" applyFont="1" applyBorder="1"/>
    <xf numFmtId="0" fontId="3" fillId="0" borderId="0" xfId="0" applyFont="1"/>
    <xf numFmtId="0" fontId="0" fillId="0" borderId="41" xfId="0" applyBorder="1"/>
    <xf numFmtId="0" fontId="0" fillId="0" borderId="43" xfId="0" applyBorder="1"/>
    <xf numFmtId="0" fontId="0" fillId="0" borderId="45" xfId="0" applyBorder="1"/>
    <xf numFmtId="0" fontId="0" fillId="15" borderId="45" xfId="0" applyFill="1" applyBorder="1"/>
    <xf numFmtId="0" fontId="0" fillId="15" borderId="44" xfId="0" applyFill="1" applyBorder="1"/>
    <xf numFmtId="0" fontId="0" fillId="7" borderId="19" xfId="0" applyFill="1" applyBorder="1"/>
    <xf numFmtId="0" fontId="0" fillId="15" borderId="19" xfId="0" applyFill="1" applyBorder="1"/>
    <xf numFmtId="0" fontId="0" fillId="15" borderId="42" xfId="0" applyFill="1" applyBorder="1"/>
    <xf numFmtId="0" fontId="0" fillId="7" borderId="45" xfId="0" applyFill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1" fillId="10" borderId="0" xfId="6" applyAlignment="1">
      <alignment horizontal="center"/>
    </xf>
    <xf numFmtId="0" fontId="4" fillId="0" borderId="0" xfId="0" applyFont="1" applyAlignment="1">
      <alignment horizontal="right"/>
    </xf>
    <xf numFmtId="0" fontId="2" fillId="2" borderId="0" xfId="1" applyFont="1" applyAlignment="1">
      <alignment horizontal="center"/>
    </xf>
    <xf numFmtId="0" fontId="10" fillId="9" borderId="0" xfId="5" applyAlignment="1">
      <alignment horizontal="center"/>
    </xf>
  </cellXfs>
  <cellStyles count="8">
    <cellStyle name="Neutrální" xfId="6" builtinId="28"/>
    <cellStyle name="Normální" xfId="0" builtinId="0"/>
    <cellStyle name="normální 2" xfId="3" xr:uid="{5687518F-F7B8-4772-B9F0-E7B6606B0D42}"/>
    <cellStyle name="normální 2 2" xfId="4" xr:uid="{357D7938-BE52-46D0-B882-50B9E6C7AA98}"/>
    <cellStyle name="normální_Grafy" xfId="7" xr:uid="{5B15C7AC-701D-40D6-86CF-944FF90BA4BE}"/>
    <cellStyle name="Správně" xfId="5" builtinId="26"/>
    <cellStyle name="Zvýraznění 1" xfId="1" builtinId="29"/>
    <cellStyle name="Zvýraznění 2" xfId="2" builtinId="33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'06) Grafy'!$C$5</c:f>
              <c:strCache>
                <c:ptCount val="1"/>
                <c:pt idx="0">
                  <c:v>Celkem</c:v>
                </c:pt>
              </c:strCache>
            </c:strRef>
          </c:tx>
          <c:explosion val="64"/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575-44CC-BAB3-678D19DB8687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4A9-4EDA-8E5E-FDC7B5552D2E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575-44CC-BAB3-678D19DB8687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575-44CC-BAB3-678D19DB8687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575-44CC-BAB3-678D19DB8687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575-44CC-BAB3-678D19DB8687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575-44CC-BAB3-678D19DB86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'06) Grafy'!$B$6:$B$12</c:f>
              <c:strCache>
                <c:ptCount val="7"/>
                <c:pt idx="0">
                  <c:v>Po</c:v>
                </c:pt>
                <c:pt idx="1">
                  <c:v>Út</c:v>
                </c:pt>
                <c:pt idx="2">
                  <c:v>St</c:v>
                </c:pt>
                <c:pt idx="3">
                  <c:v>Čt</c:v>
                </c:pt>
                <c:pt idx="4">
                  <c:v>Pá</c:v>
                </c:pt>
                <c:pt idx="5">
                  <c:v>So</c:v>
                </c:pt>
                <c:pt idx="6">
                  <c:v>Ne</c:v>
                </c:pt>
              </c:strCache>
            </c:strRef>
          </c:cat>
          <c:val>
            <c:numRef>
              <c:f>'06) Grafy'!$C$6:$C$12</c:f>
              <c:numCache>
                <c:formatCode>General</c:formatCode>
                <c:ptCount val="7"/>
                <c:pt idx="0">
                  <c:v>2399</c:v>
                </c:pt>
                <c:pt idx="1">
                  <c:v>2505</c:v>
                </c:pt>
                <c:pt idx="2">
                  <c:v>2312</c:v>
                </c:pt>
                <c:pt idx="3">
                  <c:v>1776</c:v>
                </c:pt>
                <c:pt idx="4">
                  <c:v>1982</c:v>
                </c:pt>
                <c:pt idx="5">
                  <c:v>2678</c:v>
                </c:pt>
                <c:pt idx="6">
                  <c:v>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EDA-8E5E-FDC7B5552D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'06) Grafy'!$B$20</c:f>
              <c:strCache>
                <c:ptCount val="1"/>
                <c:pt idx="0">
                  <c:v>Po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'06) Grafy'!$C$19:$K$19</c:f>
              <c:numCache>
                <c:formatCode>h:mm</c:formatCode>
                <c:ptCount val="9"/>
                <c:pt idx="0">
                  <c:v>0.375</c:v>
                </c:pt>
                <c:pt idx="1">
                  <c:v>0.41666666666666669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</c:numCache>
            </c:numRef>
          </c:cat>
          <c:val>
            <c:numRef>
              <c:f>'06) Grafy'!$C$20:$K$20</c:f>
              <c:numCache>
                <c:formatCode>General</c:formatCode>
                <c:ptCount val="9"/>
                <c:pt idx="0">
                  <c:v>147</c:v>
                </c:pt>
                <c:pt idx="1">
                  <c:v>802</c:v>
                </c:pt>
                <c:pt idx="2">
                  <c:v>185</c:v>
                </c:pt>
                <c:pt idx="3">
                  <c:v>202</c:v>
                </c:pt>
                <c:pt idx="4">
                  <c:v>246</c:v>
                </c:pt>
                <c:pt idx="5">
                  <c:v>202</c:v>
                </c:pt>
                <c:pt idx="6">
                  <c:v>125</c:v>
                </c:pt>
                <c:pt idx="7">
                  <c:v>187</c:v>
                </c:pt>
                <c:pt idx="8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7-4005-8454-2230DB0B6E69}"/>
            </c:ext>
          </c:extLst>
        </c:ser>
        <c:ser>
          <c:idx val="1"/>
          <c:order val="1"/>
          <c:tx>
            <c:strRef>
              <c:f>'06) Grafy'!$B$21</c:f>
              <c:strCache>
                <c:ptCount val="1"/>
                <c:pt idx="0">
                  <c:v>Út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'06) Grafy'!$C$19:$K$19</c:f>
              <c:numCache>
                <c:formatCode>h:mm</c:formatCode>
                <c:ptCount val="9"/>
                <c:pt idx="0">
                  <c:v>0.375</c:v>
                </c:pt>
                <c:pt idx="1">
                  <c:v>0.41666666666666669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</c:numCache>
            </c:numRef>
          </c:cat>
          <c:val>
            <c:numRef>
              <c:f>'06) Grafy'!$C$21:$K$21</c:f>
              <c:numCache>
                <c:formatCode>General</c:formatCode>
                <c:ptCount val="9"/>
                <c:pt idx="0">
                  <c:v>161</c:v>
                </c:pt>
                <c:pt idx="1">
                  <c:v>285</c:v>
                </c:pt>
                <c:pt idx="2">
                  <c:v>382</c:v>
                </c:pt>
                <c:pt idx="3">
                  <c:v>285</c:v>
                </c:pt>
                <c:pt idx="4">
                  <c:v>300</c:v>
                </c:pt>
                <c:pt idx="5">
                  <c:v>158</c:v>
                </c:pt>
                <c:pt idx="6">
                  <c:v>249</c:v>
                </c:pt>
                <c:pt idx="7">
                  <c:v>385</c:v>
                </c:pt>
                <c:pt idx="8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7-4005-8454-2230DB0B6E69}"/>
            </c:ext>
          </c:extLst>
        </c:ser>
        <c:ser>
          <c:idx val="2"/>
          <c:order val="2"/>
          <c:tx>
            <c:strRef>
              <c:f>'06) Grafy'!$B$22</c:f>
              <c:strCache>
                <c:ptCount val="1"/>
                <c:pt idx="0">
                  <c:v>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'06) Grafy'!$C$19:$K$19</c:f>
              <c:numCache>
                <c:formatCode>h:mm</c:formatCode>
                <c:ptCount val="9"/>
                <c:pt idx="0">
                  <c:v>0.375</c:v>
                </c:pt>
                <c:pt idx="1">
                  <c:v>0.41666666666666669</c:v>
                </c:pt>
                <c:pt idx="2">
                  <c:v>0.45833333333333298</c:v>
                </c:pt>
                <c:pt idx="3">
                  <c:v>0.5</c:v>
                </c:pt>
                <c:pt idx="4">
                  <c:v>0.54166666666666696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</c:numCache>
            </c:numRef>
          </c:cat>
          <c:val>
            <c:numRef>
              <c:f>'06) Grafy'!$C$22:$K$22</c:f>
              <c:numCache>
                <c:formatCode>General</c:formatCode>
                <c:ptCount val="9"/>
                <c:pt idx="0">
                  <c:v>182</c:v>
                </c:pt>
                <c:pt idx="1">
                  <c:v>301</c:v>
                </c:pt>
                <c:pt idx="2">
                  <c:v>400</c:v>
                </c:pt>
                <c:pt idx="3">
                  <c:v>187</c:v>
                </c:pt>
                <c:pt idx="4">
                  <c:v>189</c:v>
                </c:pt>
                <c:pt idx="5">
                  <c:v>285</c:v>
                </c:pt>
                <c:pt idx="6">
                  <c:v>302</c:v>
                </c:pt>
                <c:pt idx="7">
                  <c:v>277</c:v>
                </c:pt>
                <c:pt idx="8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7-4005-8454-2230DB0B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610064"/>
        <c:axId val="148381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'06) Grafy'!$B$23</c15:sqref>
                        </c15:formulaRef>
                      </c:ext>
                    </c:extLst>
                    <c:strCache>
                      <c:ptCount val="1"/>
                      <c:pt idx="0">
                        <c:v>Čt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'06) Grafy'!$C$19:$K$19</c15:sqref>
                        </c15:formulaRef>
                      </c:ext>
                    </c:extLst>
                    <c:numCache>
                      <c:formatCode>h:mm</c:formatCode>
                      <c:ptCount val="9"/>
                      <c:pt idx="0">
                        <c:v>0.375</c:v>
                      </c:pt>
                      <c:pt idx="1">
                        <c:v>0.41666666666666669</c:v>
                      </c:pt>
                      <c:pt idx="2">
                        <c:v>0.45833333333333298</c:v>
                      </c:pt>
                      <c:pt idx="3">
                        <c:v>0.5</c:v>
                      </c:pt>
                      <c:pt idx="4">
                        <c:v>0.54166666666666696</c:v>
                      </c:pt>
                      <c:pt idx="5">
                        <c:v>0.58333333333333304</c:v>
                      </c:pt>
                      <c:pt idx="6">
                        <c:v>0.625</c:v>
                      </c:pt>
                      <c:pt idx="7">
                        <c:v>0.66666666666666696</c:v>
                      </c:pt>
                      <c:pt idx="8">
                        <c:v>0.70833333333333304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'06) Grafy'!$C$23:$K$23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</c:v>
                      </c:pt>
                      <c:pt idx="1">
                        <c:v>250</c:v>
                      </c:pt>
                      <c:pt idx="2">
                        <c:v>192</c:v>
                      </c:pt>
                      <c:pt idx="3">
                        <c:v>385</c:v>
                      </c:pt>
                      <c:pt idx="4">
                        <c:v>101</c:v>
                      </c:pt>
                      <c:pt idx="5">
                        <c:v>168</c:v>
                      </c:pt>
                      <c:pt idx="6">
                        <c:v>228</c:v>
                      </c:pt>
                      <c:pt idx="7">
                        <c:v>150</c:v>
                      </c:pt>
                      <c:pt idx="8">
                        <c:v>101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B77-4005-8454-2230DB0B6E6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Grafy'!$B$24</c15:sqref>
                        </c15:formulaRef>
                      </c:ext>
                    </c:extLst>
                    <c:strCache>
                      <c:ptCount val="1"/>
                      <c:pt idx="0">
                        <c:v>Pá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Grafy'!$C$19:$K$19</c15:sqref>
                        </c15:formulaRef>
                      </c:ext>
                    </c:extLst>
                    <c:numCache>
                      <c:formatCode>h:mm</c:formatCode>
                      <c:ptCount val="9"/>
                      <c:pt idx="0">
                        <c:v>0.375</c:v>
                      </c:pt>
                      <c:pt idx="1">
                        <c:v>0.41666666666666669</c:v>
                      </c:pt>
                      <c:pt idx="2">
                        <c:v>0.45833333333333298</c:v>
                      </c:pt>
                      <c:pt idx="3">
                        <c:v>0.5</c:v>
                      </c:pt>
                      <c:pt idx="4">
                        <c:v>0.54166666666666696</c:v>
                      </c:pt>
                      <c:pt idx="5">
                        <c:v>0.58333333333333304</c:v>
                      </c:pt>
                      <c:pt idx="6">
                        <c:v>0.625</c:v>
                      </c:pt>
                      <c:pt idx="7">
                        <c:v>0.66666666666666696</c:v>
                      </c:pt>
                      <c:pt idx="8">
                        <c:v>0.70833333333333304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Grafy'!$C$24:$K$24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158</c:v>
                      </c:pt>
                      <c:pt idx="1">
                        <c:v>247</c:v>
                      </c:pt>
                      <c:pt idx="2">
                        <c:v>166</c:v>
                      </c:pt>
                      <c:pt idx="3">
                        <c:v>277</c:v>
                      </c:pt>
                      <c:pt idx="4">
                        <c:v>135</c:v>
                      </c:pt>
                      <c:pt idx="5">
                        <c:v>350</c:v>
                      </c:pt>
                      <c:pt idx="6">
                        <c:v>412</c:v>
                      </c:pt>
                      <c:pt idx="7">
                        <c:v>102</c:v>
                      </c:pt>
                      <c:pt idx="8">
                        <c:v>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77-4005-8454-2230DB0B6E69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Grafy'!$B$25</c15:sqref>
                        </c15:formulaRef>
                      </c:ext>
                    </c:extLst>
                    <c:strCache>
                      <c:ptCount val="1"/>
                      <c:pt idx="0">
                        <c:v>So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Grafy'!$C$19:$K$19</c15:sqref>
                        </c15:formulaRef>
                      </c:ext>
                    </c:extLst>
                    <c:numCache>
                      <c:formatCode>h:mm</c:formatCode>
                      <c:ptCount val="9"/>
                      <c:pt idx="0">
                        <c:v>0.375</c:v>
                      </c:pt>
                      <c:pt idx="1">
                        <c:v>0.41666666666666669</c:v>
                      </c:pt>
                      <c:pt idx="2">
                        <c:v>0.45833333333333298</c:v>
                      </c:pt>
                      <c:pt idx="3">
                        <c:v>0.5</c:v>
                      </c:pt>
                      <c:pt idx="4">
                        <c:v>0.54166666666666696</c:v>
                      </c:pt>
                      <c:pt idx="5">
                        <c:v>0.58333333333333304</c:v>
                      </c:pt>
                      <c:pt idx="6">
                        <c:v>0.625</c:v>
                      </c:pt>
                      <c:pt idx="7">
                        <c:v>0.66666666666666696</c:v>
                      </c:pt>
                      <c:pt idx="8">
                        <c:v>0.70833333333333304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Grafy'!$C$25:$K$25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190</c:v>
                      </c:pt>
                      <c:pt idx="1">
                        <c:v>499</c:v>
                      </c:pt>
                      <c:pt idx="2">
                        <c:v>235</c:v>
                      </c:pt>
                      <c:pt idx="3">
                        <c:v>150</c:v>
                      </c:pt>
                      <c:pt idx="4">
                        <c:v>206</c:v>
                      </c:pt>
                      <c:pt idx="5">
                        <c:v>189</c:v>
                      </c:pt>
                      <c:pt idx="6">
                        <c:v>602</c:v>
                      </c:pt>
                      <c:pt idx="7">
                        <c:v>401</c:v>
                      </c:pt>
                      <c:pt idx="8">
                        <c:v>206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77-4005-8454-2230DB0B6E69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Grafy'!$B$26</c15:sqref>
                        </c15:formulaRef>
                      </c:ext>
                    </c:extLst>
                    <c:strCache>
                      <c:ptCount val="1"/>
                      <c:pt idx="0">
                        <c:v>Ne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Grafy'!$C$19:$K$19</c15:sqref>
                        </c15:formulaRef>
                      </c:ext>
                    </c:extLst>
                    <c:numCache>
                      <c:formatCode>h:mm</c:formatCode>
                      <c:ptCount val="9"/>
                      <c:pt idx="0">
                        <c:v>0.375</c:v>
                      </c:pt>
                      <c:pt idx="1">
                        <c:v>0.41666666666666669</c:v>
                      </c:pt>
                      <c:pt idx="2">
                        <c:v>0.45833333333333298</c:v>
                      </c:pt>
                      <c:pt idx="3">
                        <c:v>0.5</c:v>
                      </c:pt>
                      <c:pt idx="4">
                        <c:v>0.54166666666666696</c:v>
                      </c:pt>
                      <c:pt idx="5">
                        <c:v>0.58333333333333304</c:v>
                      </c:pt>
                      <c:pt idx="6">
                        <c:v>0.625</c:v>
                      </c:pt>
                      <c:pt idx="7">
                        <c:v>0.66666666666666696</c:v>
                      </c:pt>
                      <c:pt idx="8">
                        <c:v>0.70833333333333304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'06) Grafy'!$C$26:$K$26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243</c:v>
                      </c:pt>
                      <c:pt idx="1">
                        <c:v>285</c:v>
                      </c:pt>
                      <c:pt idx="2">
                        <c:v>140</c:v>
                      </c:pt>
                      <c:pt idx="3">
                        <c:v>102</c:v>
                      </c:pt>
                      <c:pt idx="4">
                        <c:v>189</c:v>
                      </c:pt>
                      <c:pt idx="5">
                        <c:v>85</c:v>
                      </c:pt>
                      <c:pt idx="6">
                        <c:v>147</c:v>
                      </c:pt>
                      <c:pt idx="7">
                        <c:v>299</c:v>
                      </c:pt>
                      <c:pt idx="8">
                        <c:v>189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77-4005-8454-2230DB0B6E69}"/>
                  </c:ext>
                </c:extLst>
              </c15:ser>
            </c15:filteredLineSeries>
          </c:ext>
        </c:extLst>
      </c:lineChart>
      <c:catAx>
        <c:axId val="14636100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83815488"/>
        <c:crosses val="autoZero"/>
        <c:auto val="1"/>
        <c:lblAlgn val="ctr"/>
        <c:lblOffset val="100"/>
        <c:noMultiLvlLbl val="0"/>
      </c:catAx>
      <c:valAx>
        <c:axId val="148381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636100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14287</xdr:rowOff>
    </xdr:from>
    <xdr:to>
      <xdr:col>13</xdr:col>
      <xdr:colOff>323850</xdr:colOff>
      <xdr:row>14</xdr:row>
      <xdr:rowOff>176212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3C027FD-F529-3EDA-771A-87B50E5AC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18</xdr:row>
      <xdr:rowOff>4762</xdr:rowOff>
    </xdr:from>
    <xdr:to>
      <xdr:col>20</xdr:col>
      <xdr:colOff>85725</xdr:colOff>
      <xdr:row>33</xdr:row>
      <xdr:rowOff>171450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E59B49D-E278-2302-B609-E9E0EAC40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urz%20informatika%20excel\p&#345;&#237;klady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poli\Downloads\Excel_Fanda\modul3\is_export%20(1)\3-3_Vzorce.xlsx" TargetMode="External"/><Relationship Id="rId1" Type="http://schemas.openxmlformats.org/officeDocument/2006/relationships/externalLinkPath" Target="Excel_Fanda/modul3/is_export%20(1)/3-3_Vz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átování"/>
      <sheetName val="Formát Leden"/>
      <sheetName val="Formát Únor"/>
      <sheetName val="Formát příklad"/>
      <sheetName val="kopírování"/>
      <sheetName val="Typy dat 1"/>
      <sheetName val="Typy dat 2"/>
      <sheetName val="Vzorce"/>
      <sheetName val="Když"/>
      <sheetName val="když2"/>
      <sheetName val="funkce textu+věk"/>
    </sheetNames>
    <sheetDataSet>
      <sheetData sheetId="0"/>
      <sheetData sheetId="1">
        <row r="4">
          <cell r="A4" t="str">
            <v>Tabulka byla vytvořena na základě údajů v knize prodejů.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řadí a náčiní"/>
      <sheetName val="Vše"/>
      <sheetName val="Celkem"/>
    </sheetNames>
    <sheetDataSet>
      <sheetData sheetId="0" refreshError="1"/>
      <sheetData sheetId="1">
        <row r="4">
          <cell r="A4" t="str">
            <v>TL2248</v>
          </cell>
          <cell r="B4" t="str">
            <v>Hadice (10 m)</v>
          </cell>
          <cell r="C4">
            <v>28</v>
          </cell>
          <cell r="D4">
            <v>1064</v>
          </cell>
        </row>
        <row r="5">
          <cell r="A5" t="str">
            <v>TL2697</v>
          </cell>
          <cell r="B5" t="str">
            <v>Zahradnické vidle</v>
          </cell>
          <cell r="C5">
            <v>18.95</v>
          </cell>
          <cell r="D5">
            <v>720.1</v>
          </cell>
        </row>
        <row r="6">
          <cell r="A6" t="str">
            <v>TL2539</v>
          </cell>
          <cell r="B6" t="str">
            <v>Roubovací nůž</v>
          </cell>
          <cell r="C6">
            <v>18.95</v>
          </cell>
          <cell r="D6">
            <v>720.1</v>
          </cell>
        </row>
        <row r="7">
          <cell r="A7" t="str">
            <v>TL2538</v>
          </cell>
          <cell r="B7" t="str">
            <v>Roubovací/očkovací sada</v>
          </cell>
          <cell r="C7">
            <v>57.95</v>
          </cell>
          <cell r="D7">
            <v>2202.1</v>
          </cell>
        </row>
        <row r="8">
          <cell r="A8" t="str">
            <v>TL1182</v>
          </cell>
          <cell r="B8" t="str">
            <v>Pouzdro</v>
          </cell>
          <cell r="C8">
            <v>10</v>
          </cell>
          <cell r="D8">
            <v>380</v>
          </cell>
        </row>
        <row r="9">
          <cell r="A9" t="str">
            <v>TL0802</v>
          </cell>
          <cell r="B9" t="str">
            <v>Nůžky na živý plot</v>
          </cell>
          <cell r="C9">
            <v>64.95</v>
          </cell>
          <cell r="D9">
            <v>2468.1</v>
          </cell>
        </row>
        <row r="10">
          <cell r="A10" t="str">
            <v>TL0038</v>
          </cell>
          <cell r="B10" t="str">
            <v>Louskáček na ořechy</v>
          </cell>
          <cell r="C10">
            <v>18</v>
          </cell>
          <cell r="D10">
            <v>684</v>
          </cell>
        </row>
        <row r="11">
          <cell r="A11" t="str">
            <v>TL1549</v>
          </cell>
          <cell r="B11" t="str">
            <v>Nůžky na růže</v>
          </cell>
          <cell r="C11">
            <v>69.95</v>
          </cell>
          <cell r="D11">
            <v>2658.1</v>
          </cell>
        </row>
        <row r="12">
          <cell r="A12" t="str">
            <v>TL3001</v>
          </cell>
          <cell r="B12" t="str">
            <v>Žabka, pro leváky</v>
          </cell>
          <cell r="C12">
            <v>54</v>
          </cell>
          <cell r="D12">
            <v>2052</v>
          </cell>
        </row>
        <row r="13">
          <cell r="A13" t="str">
            <v>TL3002</v>
          </cell>
          <cell r="B13" t="str">
            <v>Žabka, pro praváky</v>
          </cell>
          <cell r="C13">
            <v>54</v>
          </cell>
          <cell r="D13">
            <v>2052</v>
          </cell>
        </row>
        <row r="14">
          <cell r="A14" t="str">
            <v>TL0460</v>
          </cell>
          <cell r="B14" t="str">
            <v>Pilka prořezávací</v>
          </cell>
          <cell r="C14">
            <v>19.95</v>
          </cell>
          <cell r="D14">
            <v>758.1</v>
          </cell>
        </row>
        <row r="15">
          <cell r="A15" t="str">
            <v>TL3898</v>
          </cell>
          <cell r="B15" t="str">
            <v>Pila rámová</v>
          </cell>
          <cell r="C15">
            <v>34.950000000000003</v>
          </cell>
          <cell r="D15">
            <v>1328.1000000000001</v>
          </cell>
        </row>
        <row r="16">
          <cell r="A16" t="str">
            <v>TL4281</v>
          </cell>
          <cell r="B16" t="str">
            <v>Brousek</v>
          </cell>
          <cell r="C16">
            <v>14.95</v>
          </cell>
          <cell r="D16">
            <v>568.1</v>
          </cell>
        </row>
        <row r="17">
          <cell r="A17" t="str">
            <v>TL1133</v>
          </cell>
          <cell r="B17" t="str">
            <v>Časový spínač pro skleník</v>
          </cell>
          <cell r="C17">
            <v>44.95</v>
          </cell>
          <cell r="D17">
            <v>1708.1000000000001</v>
          </cell>
        </row>
        <row r="18">
          <cell r="A18" t="str">
            <v>TL0210</v>
          </cell>
          <cell r="B18" t="str">
            <v>Časový spínač pro zalévání</v>
          </cell>
          <cell r="C18">
            <v>44.95</v>
          </cell>
          <cell r="D18">
            <v>1708.1000000000001</v>
          </cell>
        </row>
        <row r="23">
          <cell r="A23" t="str">
            <v>SP0920</v>
          </cell>
          <cell r="B23" t="str">
            <v>Nesmytelné pero</v>
          </cell>
          <cell r="C23">
            <v>4.95</v>
          </cell>
          <cell r="D23">
            <v>188.1</v>
          </cell>
        </row>
        <row r="24">
          <cell r="A24" t="str">
            <v>SP3804</v>
          </cell>
          <cell r="B24" t="str">
            <v>Apple Gourd</v>
          </cell>
          <cell r="C24">
            <v>28.5</v>
          </cell>
          <cell r="D24">
            <v>1083</v>
          </cell>
        </row>
        <row r="25">
          <cell r="A25" t="str">
            <v>SP0401</v>
          </cell>
          <cell r="B25" t="str">
            <v xml:space="preserve">Apple Peeler </v>
          </cell>
          <cell r="C25">
            <v>34.950000000000003</v>
          </cell>
          <cell r="D25">
            <v>1328.1000000000001</v>
          </cell>
        </row>
        <row r="26">
          <cell r="A26" t="str">
            <v>SP2280</v>
          </cell>
          <cell r="B26" t="str">
            <v>Aubergine Gourd</v>
          </cell>
          <cell r="C26">
            <v>42</v>
          </cell>
          <cell r="D26">
            <v>1596</v>
          </cell>
        </row>
        <row r="27">
          <cell r="A27" t="str">
            <v>SP1784</v>
          </cell>
          <cell r="B27" t="str">
            <v>Mýdlo</v>
          </cell>
          <cell r="C27">
            <v>3.95</v>
          </cell>
          <cell r="D27">
            <v>150.1</v>
          </cell>
        </row>
        <row r="28">
          <cell r="A28" t="str">
            <v>SP0005</v>
          </cell>
          <cell r="B28" t="str">
            <v>Bambusová zástěna (za každých 30 cm)</v>
          </cell>
          <cell r="C28">
            <v>1.95</v>
          </cell>
          <cell r="D28">
            <v>74.099999999999994</v>
          </cell>
        </row>
        <row r="29">
          <cell r="A29" t="str">
            <v>SP2860</v>
          </cell>
          <cell r="B29" t="str">
            <v>Bambusová zvonkohra</v>
          </cell>
          <cell r="C29">
            <v>39.950000000000003</v>
          </cell>
          <cell r="D29">
            <v>1518.1000000000001</v>
          </cell>
        </row>
        <row r="30">
          <cell r="A30" t="str">
            <v>SP3754</v>
          </cell>
          <cell r="B30" t="str">
            <v>Bambusové kůly (30 kusů)</v>
          </cell>
          <cell r="C30">
            <v>30</v>
          </cell>
          <cell r="D30">
            <v>1140</v>
          </cell>
        </row>
        <row r="31">
          <cell r="A31" t="str">
            <v>SP0802</v>
          </cell>
          <cell r="B31" t="str">
            <v>Bambusová mříž</v>
          </cell>
          <cell r="C31">
            <v>18.95</v>
          </cell>
          <cell r="D31">
            <v>720.1</v>
          </cell>
        </row>
        <row r="32">
          <cell r="A32" t="str">
            <v>SP0902</v>
          </cell>
          <cell r="B32" t="str">
            <v>Bamboo fencing 8' long x 6' tall</v>
          </cell>
          <cell r="C32">
            <v>54</v>
          </cell>
          <cell r="D32">
            <v>2052</v>
          </cell>
        </row>
        <row r="33">
          <cell r="A33" t="str">
            <v>SP1480</v>
          </cell>
          <cell r="B33" t="str">
            <v>Berry Basket</v>
          </cell>
          <cell r="C33">
            <v>13.95</v>
          </cell>
          <cell r="D33">
            <v>530.1</v>
          </cell>
        </row>
        <row r="34">
          <cell r="A34" t="str">
            <v>SP1481</v>
          </cell>
          <cell r="B34" t="str">
            <v>Berry Screen for Fruit Strainer</v>
          </cell>
          <cell r="C34">
            <v>13.95</v>
          </cell>
          <cell r="D34">
            <v>530.1</v>
          </cell>
        </row>
        <row r="35">
          <cell r="A35" t="str">
            <v>SP1482</v>
          </cell>
          <cell r="B35" t="str">
            <v>Berry Wire</v>
          </cell>
          <cell r="C35">
            <v>25</v>
          </cell>
          <cell r="D35">
            <v>950</v>
          </cell>
        </row>
        <row r="36">
          <cell r="A36" t="str">
            <v>SP3628</v>
          </cell>
          <cell r="B36" t="str">
            <v>Síťovina proti ptákům</v>
          </cell>
          <cell r="C36">
            <v>18.95</v>
          </cell>
          <cell r="D36">
            <v>720.1</v>
          </cell>
        </row>
        <row r="37">
          <cell r="A37" t="str">
            <v>SP3629</v>
          </cell>
          <cell r="B37" t="str">
            <v>Bird Scare Tape</v>
          </cell>
          <cell r="C37">
            <v>5.95</v>
          </cell>
          <cell r="D37">
            <v>226.1</v>
          </cell>
        </row>
        <row r="38">
          <cell r="A38" t="str">
            <v>SP1680</v>
          </cell>
          <cell r="B38" t="str">
            <v>Blossom Bag (4 cnt)</v>
          </cell>
          <cell r="C38">
            <v>9.9499999999999993</v>
          </cell>
          <cell r="D38">
            <v>378.09999999999997</v>
          </cell>
        </row>
        <row r="39">
          <cell r="A39" t="str">
            <v>SP0438</v>
          </cell>
          <cell r="B39" t="str">
            <v>Blueberry Food</v>
          </cell>
          <cell r="C39">
            <v>8.9499999999999993</v>
          </cell>
          <cell r="D39">
            <v>340.09999999999997</v>
          </cell>
        </row>
        <row r="40">
          <cell r="A40" t="str">
            <v>SP0439</v>
          </cell>
          <cell r="B40" t="str">
            <v>Bone Meal (5 lb.)</v>
          </cell>
          <cell r="C40">
            <v>9.9499999999999993</v>
          </cell>
          <cell r="D40">
            <v>378.09999999999997</v>
          </cell>
        </row>
        <row r="41">
          <cell r="A41" t="str">
            <v>SP1681</v>
          </cell>
          <cell r="B41" t="str">
            <v>Budding Strips (20 cnt)</v>
          </cell>
          <cell r="C41">
            <v>1.95</v>
          </cell>
          <cell r="D41">
            <v>74.099999999999994</v>
          </cell>
        </row>
        <row r="42">
          <cell r="A42" t="str">
            <v>SP1840</v>
          </cell>
          <cell r="B42" t="str">
            <v>Body Lotion s karotenem</v>
          </cell>
          <cell r="C42">
            <v>12.5</v>
          </cell>
          <cell r="D42">
            <v>475</v>
          </cell>
        </row>
        <row r="43">
          <cell r="A43" t="str">
            <v>SP0402</v>
          </cell>
          <cell r="B43" t="str">
            <v>Cherry Pitter</v>
          </cell>
          <cell r="C43">
            <v>19.95</v>
          </cell>
          <cell r="D43">
            <v>758.1</v>
          </cell>
        </row>
        <row r="44">
          <cell r="A44" t="str">
            <v>SP1682</v>
          </cell>
          <cell r="B44" t="str">
            <v>Chip Budding Tape</v>
          </cell>
          <cell r="C44">
            <v>3.95</v>
          </cell>
          <cell r="D44">
            <v>150.1</v>
          </cell>
        </row>
        <row r="45">
          <cell r="A45" t="str">
            <v>SP3041</v>
          </cell>
          <cell r="B45" t="str">
            <v>Companion Grass Cover Crop</v>
          </cell>
          <cell r="C45">
            <v>6.95</v>
          </cell>
          <cell r="D45">
            <v>264.10000000000002</v>
          </cell>
        </row>
        <row r="46">
          <cell r="A46" t="str">
            <v>SP0482</v>
          </cell>
          <cell r="B46" t="str">
            <v>Copper Plant Labels</v>
          </cell>
          <cell r="C46">
            <v>6.95</v>
          </cell>
          <cell r="D46">
            <v>264.10000000000002</v>
          </cell>
        </row>
        <row r="47">
          <cell r="A47" t="str">
            <v>SP0483</v>
          </cell>
          <cell r="B47" t="str">
            <v>Display Markers</v>
          </cell>
          <cell r="C47">
            <v>1.95</v>
          </cell>
          <cell r="D47">
            <v>74.099999999999994</v>
          </cell>
        </row>
        <row r="48">
          <cell r="A48" t="str">
            <v>SP1483</v>
          </cell>
          <cell r="B48" t="str">
            <v>Ochranná klec na ovoce</v>
          </cell>
          <cell r="C48">
            <v>149.94999999999999</v>
          </cell>
          <cell r="D48">
            <v>5698.0999999999995</v>
          </cell>
        </row>
        <row r="53">
          <cell r="A53" t="str">
            <v>FN1401</v>
          </cell>
          <cell r="B53" t="str">
            <v>Bambusová truhla</v>
          </cell>
          <cell r="C53">
            <v>35</v>
          </cell>
          <cell r="D53">
            <v>1330</v>
          </cell>
        </row>
        <row r="54">
          <cell r="A54" t="str">
            <v>FN1404</v>
          </cell>
          <cell r="B54" t="str">
            <v>Bambusová lemovka</v>
          </cell>
          <cell r="C54">
            <v>12.95</v>
          </cell>
          <cell r="D54">
            <v>492.09999999999997</v>
          </cell>
        </row>
        <row r="55">
          <cell r="A55" t="str">
            <v>FN1402</v>
          </cell>
          <cell r="B55" t="str">
            <v>Bambusový noční stolek</v>
          </cell>
          <cell r="C55">
            <v>95</v>
          </cell>
          <cell r="D55">
            <v>3610</v>
          </cell>
        </row>
        <row r="56">
          <cell r="A56" t="str">
            <v>FN1403</v>
          </cell>
          <cell r="B56" t="str">
            <v>Bambusové ochranné pletivo</v>
          </cell>
          <cell r="C56">
            <v>21.95</v>
          </cell>
          <cell r="D56">
            <v>834.1</v>
          </cell>
        </row>
        <row r="57">
          <cell r="A57" t="str">
            <v>FN0801</v>
          </cell>
          <cell r="B57" t="str">
            <v>Lavička (1,2 m)</v>
          </cell>
          <cell r="C57">
            <v>52.95</v>
          </cell>
          <cell r="D57">
            <v>2012.1000000000001</v>
          </cell>
        </row>
        <row r="58">
          <cell r="A58" t="str">
            <v>FN0802</v>
          </cell>
          <cell r="B58" t="str">
            <v>Kontejner na vodu + 2 velké konve</v>
          </cell>
          <cell r="C58">
            <v>149.94999999999999</v>
          </cell>
          <cell r="D58">
            <v>5698.0999999999995</v>
          </cell>
        </row>
        <row r="59">
          <cell r="A59" t="str">
            <v>FN2002</v>
          </cell>
          <cell r="B59" t="str">
            <v>Květináč ozdobný, z cedrového dřeva</v>
          </cell>
          <cell r="C59">
            <v>59.95</v>
          </cell>
          <cell r="D59">
            <v>2278.1</v>
          </cell>
        </row>
        <row r="60">
          <cell r="A60" t="str">
            <v>FN1999</v>
          </cell>
          <cell r="B60" t="str">
            <v>Komfortní křeslo</v>
          </cell>
          <cell r="C60">
            <v>119.95</v>
          </cell>
          <cell r="D60">
            <v>4558.1000000000004</v>
          </cell>
        </row>
        <row r="61">
          <cell r="A61" t="str">
            <v>FN1998</v>
          </cell>
          <cell r="B61" t="str">
            <v>Stolek (doplněk pro komfortní křeslo)</v>
          </cell>
          <cell r="C61">
            <v>44.95</v>
          </cell>
          <cell r="D61">
            <v>1708.1000000000001</v>
          </cell>
        </row>
        <row r="62">
          <cell r="A62" t="str">
            <v>FN1997</v>
          </cell>
          <cell r="B62" t="str">
            <v>Taburet (doplněk pro komfortní křeslo)</v>
          </cell>
          <cell r="C62">
            <v>49.95</v>
          </cell>
          <cell r="D62">
            <v>1898.1000000000001</v>
          </cell>
        </row>
        <row r="63">
          <cell r="A63" t="str">
            <v>FN3402</v>
          </cell>
          <cell r="B63" t="str">
            <v>Pergola z modřínového dřeva</v>
          </cell>
          <cell r="C63">
            <v>199.95</v>
          </cell>
          <cell r="D63">
            <v>7598.0999999999995</v>
          </cell>
        </row>
        <row r="64">
          <cell r="A64" t="str">
            <v>FN2003</v>
          </cell>
          <cell r="B64" t="str">
            <v>Květináč osmistraný, na jahody</v>
          </cell>
          <cell r="C64">
            <v>22.95</v>
          </cell>
          <cell r="D64">
            <v>872.1</v>
          </cell>
        </row>
        <row r="65">
          <cell r="A65" t="str">
            <v>FN2004</v>
          </cell>
          <cell r="B65" t="str">
            <v>Zahradní stůl masivní + 4 skládací židle</v>
          </cell>
          <cell r="C65">
            <v>349.95</v>
          </cell>
          <cell r="D65">
            <v>13298.1</v>
          </cell>
        </row>
        <row r="66">
          <cell r="A66" t="str">
            <v>FN0803</v>
          </cell>
          <cell r="B66" t="str">
            <v>Kolečko</v>
          </cell>
          <cell r="C66">
            <v>149.94999999999999</v>
          </cell>
          <cell r="D66">
            <v>5698.0999999999995</v>
          </cell>
        </row>
        <row r="67">
          <cell r="A67" t="str">
            <v>FN0804</v>
          </cell>
          <cell r="B67" t="str">
            <v xml:space="preserve">Truhlík na jahody </v>
          </cell>
          <cell r="C67">
            <v>24.95</v>
          </cell>
          <cell r="D67">
            <v>948.1</v>
          </cell>
        </row>
        <row r="72">
          <cell r="A72" t="str">
            <v>PF0201</v>
          </cell>
          <cell r="B72" t="str">
            <v>Passiflora sp. "Blue Crown"</v>
          </cell>
          <cell r="C72">
            <v>14.95</v>
          </cell>
          <cell r="D72">
            <v>568.1</v>
          </cell>
        </row>
        <row r="73">
          <cell r="A73" t="str">
            <v>PF0202</v>
          </cell>
          <cell r="B73" t="str">
            <v>Passiflora sp. "Incense"</v>
          </cell>
          <cell r="C73">
            <v>19.95</v>
          </cell>
          <cell r="D73">
            <v>758.1</v>
          </cell>
        </row>
        <row r="74">
          <cell r="A74" t="str">
            <v>PF0203</v>
          </cell>
          <cell r="B74" t="str">
            <v>Passiflora capsularis "White Star TM"</v>
          </cell>
          <cell r="C74">
            <v>24.95</v>
          </cell>
          <cell r="D74">
            <v>948.1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E11C-C492-46F5-A685-283E27468E2B}">
  <sheetPr>
    <tabColor theme="9"/>
  </sheetPr>
  <dimension ref="B2:P21"/>
  <sheetViews>
    <sheetView tabSelected="1" workbookViewId="0">
      <selection activeCell="B2" sqref="B2"/>
    </sheetView>
  </sheetViews>
  <sheetFormatPr defaultRowHeight="15" x14ac:dyDescent="0.25"/>
  <cols>
    <col min="2" max="2" width="13.85546875" bestFit="1" customWidth="1"/>
    <col min="6" max="6" width="15" bestFit="1" customWidth="1"/>
    <col min="10" max="10" width="11.28515625" customWidth="1"/>
    <col min="13" max="13" width="9.7109375" bestFit="1" customWidth="1"/>
    <col min="16" max="16" width="9.7109375" bestFit="1" customWidth="1"/>
  </cols>
  <sheetData>
    <row r="2" spans="2:16" ht="23.25" x14ac:dyDescent="0.35">
      <c r="B2" s="1" t="s">
        <v>0</v>
      </c>
      <c r="F2" s="1" t="s">
        <v>4</v>
      </c>
    </row>
    <row r="4" spans="2:16" x14ac:dyDescent="0.25">
      <c r="B4" s="81" t="s">
        <v>98</v>
      </c>
      <c r="J4" s="120" t="s">
        <v>99</v>
      </c>
      <c r="K4" s="120"/>
    </row>
    <row r="6" spans="2:16" x14ac:dyDescent="0.25">
      <c r="B6" s="2" t="s">
        <v>1</v>
      </c>
      <c r="C6" s="2" t="s">
        <v>2</v>
      </c>
      <c r="D6" s="2" t="s">
        <v>3</v>
      </c>
      <c r="F6" s="2" t="s">
        <v>5</v>
      </c>
      <c r="G6">
        <v>100</v>
      </c>
      <c r="J6" s="2" t="s">
        <v>1</v>
      </c>
      <c r="K6" s="2" t="s">
        <v>2</v>
      </c>
      <c r="L6" s="2" t="s">
        <v>3</v>
      </c>
      <c r="O6" s="2" t="s">
        <v>5</v>
      </c>
      <c r="P6">
        <v>45</v>
      </c>
    </row>
    <row r="7" spans="2:16" x14ac:dyDescent="0.25">
      <c r="B7">
        <v>98</v>
      </c>
      <c r="C7">
        <v>8</v>
      </c>
      <c r="D7" s="44">
        <v>106</v>
      </c>
      <c r="F7" s="44">
        <v>10600</v>
      </c>
      <c r="J7">
        <v>18</v>
      </c>
      <c r="K7">
        <v>84</v>
      </c>
      <c r="L7" s="45"/>
      <c r="M7" t="s">
        <v>100</v>
      </c>
      <c r="O7" s="45"/>
      <c r="P7" t="s">
        <v>100</v>
      </c>
    </row>
    <row r="8" spans="2:16" x14ac:dyDescent="0.25">
      <c r="B8">
        <v>82</v>
      </c>
      <c r="C8">
        <v>10</v>
      </c>
      <c r="D8" s="44">
        <v>92</v>
      </c>
      <c r="F8" s="44">
        <v>9200</v>
      </c>
      <c r="J8">
        <v>7</v>
      </c>
      <c r="K8">
        <v>79</v>
      </c>
      <c r="L8" s="45"/>
      <c r="M8" t="s">
        <v>100</v>
      </c>
      <c r="O8" s="45"/>
      <c r="P8" t="s">
        <v>100</v>
      </c>
    </row>
    <row r="9" spans="2:16" x14ac:dyDescent="0.25">
      <c r="B9">
        <v>49</v>
      </c>
      <c r="C9">
        <v>55</v>
      </c>
      <c r="D9" s="44">
        <v>104</v>
      </c>
      <c r="F9" s="44">
        <v>10400</v>
      </c>
      <c r="J9">
        <v>43</v>
      </c>
      <c r="K9">
        <v>31</v>
      </c>
      <c r="L9" s="45"/>
      <c r="M9" t="s">
        <v>100</v>
      </c>
      <c r="O9" s="45"/>
      <c r="P9" t="s">
        <v>100</v>
      </c>
    </row>
    <row r="10" spans="2:16" x14ac:dyDescent="0.25">
      <c r="B10">
        <v>25</v>
      </c>
      <c r="C10">
        <v>62</v>
      </c>
      <c r="D10" s="44">
        <v>87</v>
      </c>
      <c r="F10" s="44">
        <v>8700</v>
      </c>
      <c r="J10">
        <v>11</v>
      </c>
      <c r="K10">
        <v>38</v>
      </c>
      <c r="L10" s="45"/>
      <c r="M10" t="s">
        <v>100</v>
      </c>
      <c r="O10" s="45"/>
      <c r="P10" t="s">
        <v>100</v>
      </c>
    </row>
    <row r="11" spans="2:16" x14ac:dyDescent="0.25">
      <c r="B11">
        <v>81</v>
      </c>
      <c r="C11">
        <v>75</v>
      </c>
      <c r="D11" s="44">
        <v>156</v>
      </c>
      <c r="F11" s="44">
        <v>15600</v>
      </c>
      <c r="J11">
        <v>58</v>
      </c>
      <c r="K11">
        <v>7</v>
      </c>
      <c r="L11" s="45"/>
      <c r="M11" t="s">
        <v>100</v>
      </c>
      <c r="O11" s="45"/>
      <c r="P11" t="s">
        <v>100</v>
      </c>
    </row>
    <row r="12" spans="2:16" x14ac:dyDescent="0.25">
      <c r="B12">
        <v>27</v>
      </c>
      <c r="C12">
        <v>10</v>
      </c>
      <c r="D12" s="44">
        <v>37</v>
      </c>
      <c r="F12" s="44">
        <v>3700</v>
      </c>
      <c r="J12">
        <v>45</v>
      </c>
      <c r="K12">
        <v>95</v>
      </c>
      <c r="L12" s="45"/>
      <c r="M12" t="s">
        <v>100</v>
      </c>
      <c r="O12" s="45"/>
      <c r="P12" t="s">
        <v>100</v>
      </c>
    </row>
    <row r="13" spans="2:16" x14ac:dyDescent="0.25">
      <c r="B13">
        <v>34</v>
      </c>
      <c r="C13">
        <v>15</v>
      </c>
      <c r="D13" s="44">
        <v>49</v>
      </c>
      <c r="F13" s="44">
        <v>4900</v>
      </c>
      <c r="J13">
        <v>4</v>
      </c>
      <c r="K13">
        <v>51</v>
      </c>
      <c r="L13" s="45"/>
      <c r="M13" t="s">
        <v>100</v>
      </c>
      <c r="O13" s="45"/>
      <c r="P13" t="s">
        <v>100</v>
      </c>
    </row>
    <row r="14" spans="2:16" x14ac:dyDescent="0.25">
      <c r="B14">
        <v>27</v>
      </c>
      <c r="C14">
        <v>49</v>
      </c>
      <c r="D14" s="44">
        <v>76</v>
      </c>
      <c r="F14" s="44">
        <v>7600</v>
      </c>
      <c r="J14">
        <v>42</v>
      </c>
      <c r="K14">
        <v>12</v>
      </c>
      <c r="L14" s="45"/>
      <c r="M14" t="s">
        <v>100</v>
      </c>
      <c r="O14" s="45"/>
      <c r="P14" t="s">
        <v>100</v>
      </c>
    </row>
    <row r="15" spans="2:16" x14ac:dyDescent="0.25">
      <c r="B15">
        <v>95</v>
      </c>
      <c r="C15">
        <v>33</v>
      </c>
      <c r="D15" s="44">
        <v>128</v>
      </c>
      <c r="F15" s="44">
        <v>12800</v>
      </c>
      <c r="J15">
        <v>9</v>
      </c>
      <c r="K15">
        <v>6</v>
      </c>
      <c r="L15" s="45"/>
      <c r="M15" t="s">
        <v>100</v>
      </c>
      <c r="O15" s="45"/>
      <c r="P15" t="s">
        <v>100</v>
      </c>
    </row>
    <row r="16" spans="2:16" x14ac:dyDescent="0.25">
      <c r="B16">
        <v>28</v>
      </c>
      <c r="C16">
        <v>59</v>
      </c>
      <c r="D16" s="44">
        <v>87</v>
      </c>
      <c r="F16" s="44">
        <v>8700</v>
      </c>
      <c r="J16">
        <v>24</v>
      </c>
      <c r="K16">
        <v>92</v>
      </c>
      <c r="L16" s="45"/>
      <c r="M16" t="s">
        <v>100</v>
      </c>
      <c r="O16" s="45"/>
      <c r="P16" t="s">
        <v>100</v>
      </c>
    </row>
    <row r="17" spans="2:16" x14ac:dyDescent="0.25">
      <c r="B17">
        <v>47</v>
      </c>
      <c r="C17">
        <v>29</v>
      </c>
      <c r="D17" s="44">
        <v>76</v>
      </c>
      <c r="F17" s="44">
        <v>7600</v>
      </c>
      <c r="J17">
        <v>55</v>
      </c>
      <c r="K17">
        <v>50</v>
      </c>
      <c r="L17" s="45"/>
      <c r="M17" t="s">
        <v>100</v>
      </c>
      <c r="O17" s="45"/>
      <c r="P17" t="s">
        <v>100</v>
      </c>
    </row>
    <row r="18" spans="2:16" x14ac:dyDescent="0.25">
      <c r="B18">
        <v>11</v>
      </c>
      <c r="C18">
        <v>42</v>
      </c>
      <c r="D18" s="44">
        <v>53</v>
      </c>
      <c r="F18" s="44">
        <v>5300</v>
      </c>
      <c r="J18">
        <v>37</v>
      </c>
      <c r="K18">
        <v>56</v>
      </c>
      <c r="L18" s="45"/>
      <c r="M18" t="s">
        <v>100</v>
      </c>
      <c r="O18" s="45"/>
      <c r="P18" t="s">
        <v>100</v>
      </c>
    </row>
    <row r="19" spans="2:16" x14ac:dyDescent="0.25">
      <c r="B19">
        <v>14</v>
      </c>
      <c r="C19">
        <v>11</v>
      </c>
      <c r="D19" s="44">
        <v>25</v>
      </c>
      <c r="F19" s="44">
        <v>2500</v>
      </c>
      <c r="J19">
        <v>74</v>
      </c>
      <c r="K19">
        <v>85</v>
      </c>
      <c r="L19" s="45"/>
      <c r="M19" t="s">
        <v>100</v>
      </c>
      <c r="O19" s="45"/>
      <c r="P19" t="s">
        <v>100</v>
      </c>
    </row>
    <row r="20" spans="2:16" x14ac:dyDescent="0.25">
      <c r="B20">
        <v>25</v>
      </c>
      <c r="C20">
        <v>72</v>
      </c>
      <c r="D20" s="44">
        <v>97</v>
      </c>
      <c r="F20" s="44">
        <v>9700</v>
      </c>
      <c r="J20">
        <v>58</v>
      </c>
      <c r="K20">
        <v>97</v>
      </c>
      <c r="L20" s="45"/>
      <c r="M20" t="s">
        <v>100</v>
      </c>
      <c r="O20" s="45"/>
      <c r="P20" t="s">
        <v>100</v>
      </c>
    </row>
    <row r="21" spans="2:16" x14ac:dyDescent="0.25">
      <c r="B21">
        <v>67</v>
      </c>
      <c r="C21">
        <v>78</v>
      </c>
      <c r="D21" s="44">
        <v>145</v>
      </c>
      <c r="F21" s="44">
        <v>14500</v>
      </c>
      <c r="J21">
        <v>68</v>
      </c>
      <c r="K21">
        <v>33</v>
      </c>
      <c r="L21" s="45"/>
      <c r="M21" t="s">
        <v>100</v>
      </c>
      <c r="O21" s="45"/>
      <c r="P21" t="s">
        <v>100</v>
      </c>
    </row>
  </sheetData>
  <mergeCells count="1">
    <mergeCell ref="J4:K4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E3D5-4C72-4B77-8B37-356BFFA13B78}">
  <sheetPr>
    <tabColor theme="9"/>
  </sheetPr>
  <dimension ref="B2:W30"/>
  <sheetViews>
    <sheetView workbookViewId="0">
      <selection activeCell="K26" sqref="K26"/>
    </sheetView>
  </sheetViews>
  <sheetFormatPr defaultRowHeight="15" x14ac:dyDescent="0.25"/>
  <cols>
    <col min="5" max="5" width="18.5703125" bestFit="1" customWidth="1"/>
    <col min="6" max="6" width="11.28515625" bestFit="1" customWidth="1"/>
    <col min="7" max="7" width="16.140625" bestFit="1" customWidth="1"/>
    <col min="10" max="11" width="13.42578125" bestFit="1" customWidth="1"/>
    <col min="17" max="17" width="13.42578125" bestFit="1" customWidth="1"/>
    <col min="18" max="18" width="8.28515625" bestFit="1" customWidth="1"/>
    <col min="19" max="19" width="16.140625" bestFit="1" customWidth="1"/>
    <col min="23" max="23" width="13.42578125" bestFit="1" customWidth="1"/>
  </cols>
  <sheetData>
    <row r="2" spans="2:23" ht="23.25" x14ac:dyDescent="0.35">
      <c r="B2" s="122" t="s">
        <v>197</v>
      </c>
      <c r="C2" s="122"/>
      <c r="D2" s="122"/>
      <c r="E2" s="122"/>
    </row>
    <row r="4" spans="2:23" x14ac:dyDescent="0.25">
      <c r="B4" s="123" t="s">
        <v>98</v>
      </c>
      <c r="C4" s="123"/>
      <c r="N4" s="120" t="s">
        <v>99</v>
      </c>
      <c r="O4" s="120"/>
    </row>
    <row r="5" spans="2:23" ht="15.75" thickBot="1" x14ac:dyDescent="0.3"/>
    <row r="6" spans="2:23" ht="16.5" thickTop="1" thickBot="1" x14ac:dyDescent="0.3">
      <c r="B6" s="97" t="s">
        <v>65</v>
      </c>
      <c r="C6" s="98" t="s">
        <v>66</v>
      </c>
      <c r="D6" s="98" t="s">
        <v>172</v>
      </c>
      <c r="E6" s="98" t="s">
        <v>173</v>
      </c>
      <c r="F6" s="98" t="s">
        <v>174</v>
      </c>
      <c r="G6" s="99" t="s">
        <v>199</v>
      </c>
      <c r="N6" s="97" t="s">
        <v>65</v>
      </c>
      <c r="O6" s="98" t="s">
        <v>66</v>
      </c>
      <c r="P6" s="98" t="s">
        <v>172</v>
      </c>
      <c r="Q6" s="98" t="s">
        <v>173</v>
      </c>
      <c r="R6" s="98" t="s">
        <v>174</v>
      </c>
      <c r="S6" s="99" t="s">
        <v>199</v>
      </c>
    </row>
    <row r="7" spans="2:23" ht="15.75" thickTop="1" x14ac:dyDescent="0.25">
      <c r="B7" s="100" t="s">
        <v>175</v>
      </c>
      <c r="C7" t="s">
        <v>176</v>
      </c>
      <c r="D7" t="s">
        <v>198</v>
      </c>
      <c r="E7" s="101">
        <f>VLOOKUP(D7,$J$13:$K$15,2)</f>
        <v>35000</v>
      </c>
      <c r="F7">
        <v>3000</v>
      </c>
      <c r="G7" s="102">
        <f>E7+F7</f>
        <v>38000</v>
      </c>
      <c r="N7" s="100" t="s">
        <v>175</v>
      </c>
      <c r="O7" t="s">
        <v>176</v>
      </c>
      <c r="P7" t="s">
        <v>198</v>
      </c>
      <c r="Q7" s="101"/>
      <c r="R7">
        <v>3000</v>
      </c>
      <c r="S7" s="102"/>
    </row>
    <row r="8" spans="2:23" x14ac:dyDescent="0.25">
      <c r="B8" s="103" t="s">
        <v>177</v>
      </c>
      <c r="C8" t="s">
        <v>176</v>
      </c>
      <c r="D8" t="s">
        <v>178</v>
      </c>
      <c r="E8" s="101">
        <f t="shared" ref="E8:E27" si="0">VLOOKUP(D8,$J$13:$K$15,2)</f>
        <v>20000</v>
      </c>
      <c r="F8">
        <v>2500</v>
      </c>
      <c r="G8" s="102">
        <f t="shared" ref="G8:G27" si="1">E8+F8</f>
        <v>22500</v>
      </c>
      <c r="N8" s="103" t="s">
        <v>177</v>
      </c>
      <c r="O8" t="s">
        <v>176</v>
      </c>
      <c r="P8" t="s">
        <v>178</v>
      </c>
      <c r="Q8" s="101"/>
      <c r="R8">
        <v>2500</v>
      </c>
      <c r="S8" s="102"/>
    </row>
    <row r="9" spans="2:23" x14ac:dyDescent="0.25">
      <c r="B9" s="100" t="s">
        <v>175</v>
      </c>
      <c r="C9" t="s">
        <v>179</v>
      </c>
      <c r="D9" t="s">
        <v>180</v>
      </c>
      <c r="E9" s="101">
        <f t="shared" si="0"/>
        <v>25000</v>
      </c>
      <c r="F9">
        <v>2000</v>
      </c>
      <c r="G9" s="102">
        <f t="shared" si="1"/>
        <v>27000</v>
      </c>
      <c r="N9" s="100" t="s">
        <v>175</v>
      </c>
      <c r="O9" t="s">
        <v>179</v>
      </c>
      <c r="P9" t="s">
        <v>180</v>
      </c>
      <c r="Q9" s="101"/>
      <c r="R9">
        <v>2000</v>
      </c>
      <c r="S9" s="102"/>
    </row>
    <row r="10" spans="2:23" x14ac:dyDescent="0.25">
      <c r="B10" s="100" t="s">
        <v>96</v>
      </c>
      <c r="C10" t="s">
        <v>179</v>
      </c>
      <c r="D10" t="s">
        <v>198</v>
      </c>
      <c r="E10" s="101">
        <f t="shared" si="0"/>
        <v>35000</v>
      </c>
      <c r="F10">
        <v>1500</v>
      </c>
      <c r="G10" s="102">
        <f t="shared" si="1"/>
        <v>36500</v>
      </c>
      <c r="N10" s="100" t="s">
        <v>96</v>
      </c>
      <c r="O10" t="s">
        <v>179</v>
      </c>
      <c r="P10" t="s">
        <v>198</v>
      </c>
      <c r="Q10" s="101"/>
      <c r="R10">
        <v>1500</v>
      </c>
      <c r="S10" s="102"/>
    </row>
    <row r="11" spans="2:23" ht="15.75" thickBot="1" x14ac:dyDescent="0.3">
      <c r="B11" s="100" t="s">
        <v>181</v>
      </c>
      <c r="C11" t="s">
        <v>182</v>
      </c>
      <c r="D11" t="s">
        <v>198</v>
      </c>
      <c r="E11" s="101">
        <f t="shared" si="0"/>
        <v>35000</v>
      </c>
      <c r="F11">
        <v>1000</v>
      </c>
      <c r="G11" s="102">
        <f t="shared" si="1"/>
        <v>36000</v>
      </c>
      <c r="N11" s="100" t="s">
        <v>181</v>
      </c>
      <c r="O11" t="s">
        <v>182</v>
      </c>
      <c r="P11" t="s">
        <v>198</v>
      </c>
      <c r="Q11" s="101"/>
      <c r="R11">
        <v>1000</v>
      </c>
      <c r="S11" s="102"/>
    </row>
    <row r="12" spans="2:23" x14ac:dyDescent="0.25">
      <c r="B12" s="100" t="s">
        <v>183</v>
      </c>
      <c r="C12" s="104" t="s">
        <v>182</v>
      </c>
      <c r="D12" t="s">
        <v>198</v>
      </c>
      <c r="E12" s="101">
        <f t="shared" si="0"/>
        <v>35000</v>
      </c>
      <c r="F12">
        <v>0</v>
      </c>
      <c r="G12" s="102">
        <f t="shared" si="1"/>
        <v>35000</v>
      </c>
      <c r="J12" s="114" t="s">
        <v>184</v>
      </c>
      <c r="K12" s="115" t="s">
        <v>173</v>
      </c>
      <c r="N12" s="100" t="s">
        <v>183</v>
      </c>
      <c r="O12" s="104" t="s">
        <v>182</v>
      </c>
      <c r="P12" t="s">
        <v>198</v>
      </c>
      <c r="Q12" s="101"/>
      <c r="R12">
        <v>0</v>
      </c>
      <c r="S12" s="102"/>
      <c r="V12" s="114" t="s">
        <v>184</v>
      </c>
      <c r="W12" s="115" t="s">
        <v>173</v>
      </c>
    </row>
    <row r="13" spans="2:23" x14ac:dyDescent="0.25">
      <c r="B13" s="100" t="s">
        <v>185</v>
      </c>
      <c r="C13" t="s">
        <v>80</v>
      </c>
      <c r="D13" t="s">
        <v>180</v>
      </c>
      <c r="E13" s="101">
        <f t="shared" si="0"/>
        <v>25000</v>
      </c>
      <c r="F13">
        <v>1000</v>
      </c>
      <c r="G13" s="102">
        <f t="shared" si="1"/>
        <v>26000</v>
      </c>
      <c r="J13" s="116" t="s">
        <v>180</v>
      </c>
      <c r="K13" s="117">
        <v>25000</v>
      </c>
      <c r="N13" s="100" t="s">
        <v>185</v>
      </c>
      <c r="O13" t="s">
        <v>80</v>
      </c>
      <c r="P13" t="s">
        <v>180</v>
      </c>
      <c r="Q13" s="101"/>
      <c r="R13">
        <v>1000</v>
      </c>
      <c r="S13" s="102"/>
      <c r="V13" s="116" t="s">
        <v>180</v>
      </c>
      <c r="W13" s="117">
        <v>25000</v>
      </c>
    </row>
    <row r="14" spans="2:23" x14ac:dyDescent="0.25">
      <c r="B14" s="100" t="s">
        <v>186</v>
      </c>
      <c r="C14" t="s">
        <v>80</v>
      </c>
      <c r="D14" t="s">
        <v>198</v>
      </c>
      <c r="E14" s="101">
        <f t="shared" si="0"/>
        <v>35000</v>
      </c>
      <c r="F14">
        <v>2000</v>
      </c>
      <c r="G14" s="102">
        <f t="shared" si="1"/>
        <v>37000</v>
      </c>
      <c r="J14" s="116" t="s">
        <v>178</v>
      </c>
      <c r="K14" s="117">
        <v>20000</v>
      </c>
      <c r="N14" s="100" t="s">
        <v>186</v>
      </c>
      <c r="O14" t="s">
        <v>80</v>
      </c>
      <c r="P14" t="s">
        <v>198</v>
      </c>
      <c r="Q14" s="101"/>
      <c r="R14">
        <v>2000</v>
      </c>
      <c r="S14" s="102"/>
      <c r="V14" s="116" t="s">
        <v>178</v>
      </c>
      <c r="W14" s="117">
        <v>20000</v>
      </c>
    </row>
    <row r="15" spans="2:23" ht="15.75" thickBot="1" x14ac:dyDescent="0.3">
      <c r="B15" s="100" t="s">
        <v>183</v>
      </c>
      <c r="C15" t="s">
        <v>80</v>
      </c>
      <c r="D15" t="s">
        <v>198</v>
      </c>
      <c r="E15" s="101">
        <f t="shared" si="0"/>
        <v>35000</v>
      </c>
      <c r="F15">
        <v>1000</v>
      </c>
      <c r="G15" s="102">
        <f t="shared" si="1"/>
        <v>36000</v>
      </c>
      <c r="J15" s="118" t="s">
        <v>198</v>
      </c>
      <c r="K15" s="119">
        <v>35000</v>
      </c>
      <c r="N15" s="100" t="s">
        <v>183</v>
      </c>
      <c r="O15" t="s">
        <v>80</v>
      </c>
      <c r="P15" t="s">
        <v>198</v>
      </c>
      <c r="Q15" s="101"/>
      <c r="R15">
        <v>1000</v>
      </c>
      <c r="S15" s="102"/>
      <c r="V15" s="118" t="s">
        <v>198</v>
      </c>
      <c r="W15" s="119">
        <v>35000</v>
      </c>
    </row>
    <row r="16" spans="2:23" x14ac:dyDescent="0.25">
      <c r="B16" s="100" t="s">
        <v>177</v>
      </c>
      <c r="C16" t="s">
        <v>74</v>
      </c>
      <c r="D16" t="s">
        <v>178</v>
      </c>
      <c r="E16" s="101">
        <f t="shared" si="0"/>
        <v>20000</v>
      </c>
      <c r="F16">
        <v>0</v>
      </c>
      <c r="G16" s="102">
        <f t="shared" si="1"/>
        <v>20000</v>
      </c>
      <c r="N16" s="100" t="s">
        <v>177</v>
      </c>
      <c r="O16" t="s">
        <v>74</v>
      </c>
      <c r="P16" t="s">
        <v>178</v>
      </c>
      <c r="Q16" s="101"/>
      <c r="R16">
        <v>0</v>
      </c>
      <c r="S16" s="102"/>
    </row>
    <row r="17" spans="2:19" x14ac:dyDescent="0.25">
      <c r="B17" s="100" t="s">
        <v>187</v>
      </c>
      <c r="C17" t="s">
        <v>74</v>
      </c>
      <c r="D17" t="s">
        <v>198</v>
      </c>
      <c r="E17" s="101">
        <f t="shared" si="0"/>
        <v>35000</v>
      </c>
      <c r="F17">
        <v>1000</v>
      </c>
      <c r="G17" s="102">
        <f t="shared" si="1"/>
        <v>36000</v>
      </c>
      <c r="N17" s="100" t="s">
        <v>187</v>
      </c>
      <c r="O17" t="s">
        <v>74</v>
      </c>
      <c r="P17" t="s">
        <v>198</v>
      </c>
      <c r="Q17" s="101"/>
      <c r="R17">
        <v>1000</v>
      </c>
      <c r="S17" s="102"/>
    </row>
    <row r="18" spans="2:19" x14ac:dyDescent="0.25">
      <c r="B18" s="100" t="s">
        <v>188</v>
      </c>
      <c r="C18" t="s">
        <v>189</v>
      </c>
      <c r="D18" t="s">
        <v>180</v>
      </c>
      <c r="E18" s="101">
        <f t="shared" si="0"/>
        <v>25000</v>
      </c>
      <c r="F18">
        <v>1500</v>
      </c>
      <c r="G18" s="102">
        <f t="shared" si="1"/>
        <v>26500</v>
      </c>
      <c r="N18" s="100" t="s">
        <v>188</v>
      </c>
      <c r="O18" t="s">
        <v>189</v>
      </c>
      <c r="P18" t="s">
        <v>180</v>
      </c>
      <c r="Q18" s="101"/>
      <c r="R18">
        <v>1500</v>
      </c>
      <c r="S18" s="102"/>
    </row>
    <row r="19" spans="2:19" x14ac:dyDescent="0.25">
      <c r="B19" s="100" t="s">
        <v>186</v>
      </c>
      <c r="C19" t="s">
        <v>189</v>
      </c>
      <c r="D19" t="s">
        <v>198</v>
      </c>
      <c r="E19" s="101">
        <f t="shared" si="0"/>
        <v>35000</v>
      </c>
      <c r="F19">
        <v>2000</v>
      </c>
      <c r="G19" s="102">
        <f t="shared" si="1"/>
        <v>37000</v>
      </c>
      <c r="N19" s="100" t="s">
        <v>186</v>
      </c>
      <c r="O19" t="s">
        <v>189</v>
      </c>
      <c r="P19" t="s">
        <v>198</v>
      </c>
      <c r="Q19" s="101"/>
      <c r="R19">
        <v>2000</v>
      </c>
      <c r="S19" s="102"/>
    </row>
    <row r="20" spans="2:19" x14ac:dyDescent="0.25">
      <c r="B20" s="100" t="s">
        <v>190</v>
      </c>
      <c r="C20" t="s">
        <v>191</v>
      </c>
      <c r="D20" t="s">
        <v>198</v>
      </c>
      <c r="E20" s="101">
        <f t="shared" si="0"/>
        <v>35000</v>
      </c>
      <c r="F20">
        <v>0</v>
      </c>
      <c r="G20" s="102">
        <f t="shared" si="1"/>
        <v>35000</v>
      </c>
      <c r="N20" s="100" t="s">
        <v>190</v>
      </c>
      <c r="O20" t="s">
        <v>191</v>
      </c>
      <c r="P20" t="s">
        <v>198</v>
      </c>
      <c r="Q20" s="101"/>
      <c r="R20">
        <v>0</v>
      </c>
      <c r="S20" s="102"/>
    </row>
    <row r="21" spans="2:19" x14ac:dyDescent="0.25">
      <c r="B21" s="100" t="s">
        <v>187</v>
      </c>
      <c r="C21" t="s">
        <v>191</v>
      </c>
      <c r="D21" t="s">
        <v>178</v>
      </c>
      <c r="E21" s="101">
        <f t="shared" si="0"/>
        <v>20000</v>
      </c>
      <c r="F21">
        <v>2000</v>
      </c>
      <c r="G21" s="102">
        <f t="shared" si="1"/>
        <v>22000</v>
      </c>
      <c r="N21" s="100" t="s">
        <v>187</v>
      </c>
      <c r="O21" t="s">
        <v>191</v>
      </c>
      <c r="P21" t="s">
        <v>178</v>
      </c>
      <c r="Q21" s="101"/>
      <c r="R21">
        <v>2000</v>
      </c>
      <c r="S21" s="102"/>
    </row>
    <row r="22" spans="2:19" x14ac:dyDescent="0.25">
      <c r="B22" s="100" t="s">
        <v>181</v>
      </c>
      <c r="C22" t="s">
        <v>192</v>
      </c>
      <c r="D22" t="s">
        <v>198</v>
      </c>
      <c r="E22" s="101">
        <f t="shared" si="0"/>
        <v>35000</v>
      </c>
      <c r="F22">
        <v>1500</v>
      </c>
      <c r="G22" s="102">
        <f t="shared" si="1"/>
        <v>36500</v>
      </c>
      <c r="N22" s="100" t="s">
        <v>181</v>
      </c>
      <c r="O22" t="s">
        <v>192</v>
      </c>
      <c r="P22" t="s">
        <v>198</v>
      </c>
      <c r="Q22" s="101"/>
      <c r="R22">
        <v>1500</v>
      </c>
      <c r="S22" s="102"/>
    </row>
    <row r="23" spans="2:19" x14ac:dyDescent="0.25">
      <c r="B23" s="100" t="s">
        <v>185</v>
      </c>
      <c r="C23" t="s">
        <v>192</v>
      </c>
      <c r="D23" t="s">
        <v>198</v>
      </c>
      <c r="E23" s="101">
        <f t="shared" si="0"/>
        <v>35000</v>
      </c>
      <c r="F23">
        <v>2000</v>
      </c>
      <c r="G23" s="102">
        <f t="shared" si="1"/>
        <v>37000</v>
      </c>
      <c r="N23" s="100" t="s">
        <v>185</v>
      </c>
      <c r="O23" t="s">
        <v>192</v>
      </c>
      <c r="P23" t="s">
        <v>198</v>
      </c>
      <c r="Q23" s="101"/>
      <c r="R23">
        <v>2000</v>
      </c>
      <c r="S23" s="102"/>
    </row>
    <row r="24" spans="2:19" x14ac:dyDescent="0.25">
      <c r="B24" s="100" t="s">
        <v>185</v>
      </c>
      <c r="C24" t="s">
        <v>193</v>
      </c>
      <c r="D24" t="s">
        <v>178</v>
      </c>
      <c r="E24" s="101">
        <f t="shared" si="0"/>
        <v>20000</v>
      </c>
      <c r="F24">
        <v>0</v>
      </c>
      <c r="G24" s="102">
        <f t="shared" si="1"/>
        <v>20000</v>
      </c>
      <c r="N24" s="100" t="s">
        <v>185</v>
      </c>
      <c r="O24" t="s">
        <v>193</v>
      </c>
      <c r="P24" t="s">
        <v>178</v>
      </c>
      <c r="Q24" s="101"/>
      <c r="R24">
        <v>0</v>
      </c>
      <c r="S24" s="102"/>
    </row>
    <row r="25" spans="2:19" x14ac:dyDescent="0.25">
      <c r="B25" s="100" t="s">
        <v>188</v>
      </c>
      <c r="C25" t="s">
        <v>193</v>
      </c>
      <c r="D25" t="s">
        <v>198</v>
      </c>
      <c r="E25" s="101">
        <f t="shared" si="0"/>
        <v>35000</v>
      </c>
      <c r="F25">
        <v>2000</v>
      </c>
      <c r="G25" s="102">
        <f t="shared" si="1"/>
        <v>37000</v>
      </c>
      <c r="N25" s="100" t="s">
        <v>188</v>
      </c>
      <c r="O25" t="s">
        <v>193</v>
      </c>
      <c r="P25" t="s">
        <v>198</v>
      </c>
      <c r="Q25" s="101"/>
      <c r="R25">
        <v>2000</v>
      </c>
      <c r="S25" s="102"/>
    </row>
    <row r="26" spans="2:19" x14ac:dyDescent="0.25">
      <c r="B26" s="100" t="s">
        <v>96</v>
      </c>
      <c r="C26" t="s">
        <v>194</v>
      </c>
      <c r="D26" t="s">
        <v>198</v>
      </c>
      <c r="E26" s="101">
        <f t="shared" si="0"/>
        <v>35000</v>
      </c>
      <c r="F26">
        <v>3000</v>
      </c>
      <c r="G26" s="102">
        <f t="shared" si="1"/>
        <v>38000</v>
      </c>
      <c r="N26" s="100" t="s">
        <v>96</v>
      </c>
      <c r="O26" t="s">
        <v>194</v>
      </c>
      <c r="P26" t="s">
        <v>198</v>
      </c>
      <c r="Q26" s="101"/>
      <c r="R26">
        <v>3000</v>
      </c>
      <c r="S26" s="102"/>
    </row>
    <row r="27" spans="2:19" ht="15.75" thickBot="1" x14ac:dyDescent="0.3">
      <c r="B27" s="106" t="s">
        <v>190</v>
      </c>
      <c r="C27" s="107" t="s">
        <v>194</v>
      </c>
      <c r="D27" t="s">
        <v>198</v>
      </c>
      <c r="E27" s="101">
        <f t="shared" si="0"/>
        <v>35000</v>
      </c>
      <c r="F27">
        <v>3000</v>
      </c>
      <c r="G27" s="102">
        <f t="shared" si="1"/>
        <v>38000</v>
      </c>
      <c r="N27" s="106" t="s">
        <v>190</v>
      </c>
      <c r="O27" s="107" t="s">
        <v>194</v>
      </c>
      <c r="P27" t="s">
        <v>198</v>
      </c>
      <c r="Q27" s="101"/>
      <c r="R27">
        <v>3000</v>
      </c>
      <c r="S27" s="102"/>
    </row>
    <row r="28" spans="2:19" ht="15.75" thickTop="1" x14ac:dyDescent="0.25">
      <c r="D28" s="105" t="s">
        <v>195</v>
      </c>
      <c r="E28" s="110">
        <f>SUM(E7:E27)</f>
        <v>645000</v>
      </c>
      <c r="F28" s="111">
        <f>SUM(F7:F27)</f>
        <v>32000</v>
      </c>
      <c r="G28" s="112">
        <f>SUM(G7:G27)</f>
        <v>677000</v>
      </c>
      <c r="P28" s="105" t="s">
        <v>195</v>
      </c>
      <c r="Q28" s="110"/>
      <c r="R28" s="111"/>
      <c r="S28" s="112"/>
    </row>
    <row r="29" spans="2:19" ht="15.75" thickBot="1" x14ac:dyDescent="0.3">
      <c r="D29" s="106" t="s">
        <v>196</v>
      </c>
      <c r="E29" s="113">
        <f>AVERAGE(E7:E27)</f>
        <v>30714.285714285714</v>
      </c>
      <c r="F29" s="108">
        <f>AVERAGE(F7:F27)</f>
        <v>1523.8095238095239</v>
      </c>
      <c r="G29" s="109">
        <f>AVERAGE(G7:G27)</f>
        <v>32238.095238095237</v>
      </c>
      <c r="P29" s="106" t="s">
        <v>196</v>
      </c>
      <c r="Q29" s="113"/>
      <c r="R29" s="108"/>
      <c r="S29" s="109"/>
    </row>
    <row r="30" spans="2:19" ht="15.75" thickTop="1" x14ac:dyDescent="0.25"/>
  </sheetData>
  <mergeCells count="3">
    <mergeCell ref="B2:E2"/>
    <mergeCell ref="B4:C4"/>
    <mergeCell ref="N4:O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73EC-B579-4379-9DD9-16D03DDEF4B7}">
  <dimension ref="A1:J18"/>
  <sheetViews>
    <sheetView workbookViewId="0">
      <selection activeCell="H7" sqref="H7"/>
    </sheetView>
  </sheetViews>
  <sheetFormatPr defaultRowHeight="15" x14ac:dyDescent="0.25"/>
  <cols>
    <col min="1" max="1" width="12.7109375" bestFit="1" customWidth="1"/>
    <col min="2" max="2" width="8.28515625" bestFit="1" customWidth="1"/>
    <col min="3" max="3" width="12.7109375" bestFit="1" customWidth="1"/>
    <col min="4" max="4" width="12.85546875" customWidth="1"/>
    <col min="6" max="6" width="13.7109375" customWidth="1"/>
    <col min="7" max="7" width="9.28515625" customWidth="1"/>
    <col min="8" max="8" width="11.5703125" bestFit="1" customWidth="1"/>
    <col min="9" max="9" width="15.85546875" customWidth="1"/>
    <col min="10" max="10" width="9.7109375" bestFit="1" customWidth="1"/>
  </cols>
  <sheetData>
    <row r="1" spans="1:10" x14ac:dyDescent="0.25">
      <c r="A1" s="3"/>
      <c r="B1" s="3"/>
      <c r="C1" s="3"/>
      <c r="D1" s="3" t="s">
        <v>6</v>
      </c>
      <c r="E1" s="4">
        <v>0.2</v>
      </c>
    </row>
    <row r="2" spans="1:10" x14ac:dyDescent="0.25">
      <c r="A2" s="3" t="s">
        <v>7</v>
      </c>
      <c r="B2" s="3"/>
      <c r="C2" s="3"/>
      <c r="D2" s="3" t="s">
        <v>8</v>
      </c>
      <c r="E2" s="3">
        <v>21</v>
      </c>
      <c r="F2" s="4"/>
    </row>
    <row r="3" spans="1:10" ht="15.75" thickBot="1" x14ac:dyDescent="0.3">
      <c r="A3" s="3"/>
      <c r="B3" s="3"/>
      <c r="C3" s="3"/>
      <c r="D3" s="3"/>
      <c r="E3" s="3"/>
      <c r="F3" s="3"/>
    </row>
    <row r="4" spans="1:10" ht="39.75" thickBot="1" x14ac:dyDescent="0.3">
      <c r="A4" s="64" t="s">
        <v>9</v>
      </c>
      <c r="B4" s="65" t="s">
        <v>10</v>
      </c>
      <c r="C4" s="66" t="s">
        <v>11</v>
      </c>
      <c r="D4" s="67" t="s">
        <v>12</v>
      </c>
      <c r="E4" s="67" t="s">
        <v>13</v>
      </c>
      <c r="F4" s="67" t="s">
        <v>14</v>
      </c>
      <c r="G4" s="67" t="s">
        <v>15</v>
      </c>
      <c r="H4" s="67" t="s">
        <v>16</v>
      </c>
      <c r="I4" s="68" t="s">
        <v>17</v>
      </c>
    </row>
    <row r="5" spans="1:10" ht="15.75" thickBot="1" x14ac:dyDescent="0.3">
      <c r="A5" s="48" t="s">
        <v>18</v>
      </c>
      <c r="B5" s="49">
        <v>200</v>
      </c>
      <c r="C5" s="49">
        <v>3.8</v>
      </c>
      <c r="D5" s="50">
        <v>760</v>
      </c>
      <c r="E5" s="50">
        <v>152</v>
      </c>
      <c r="F5" s="51">
        <v>912</v>
      </c>
      <c r="G5" s="52">
        <v>36.19047619047619</v>
      </c>
      <c r="H5" s="53">
        <v>7.2380952380952381</v>
      </c>
      <c r="I5" s="54">
        <v>43.428571428571431</v>
      </c>
    </row>
    <row r="6" spans="1:10" ht="16.5" thickTop="1" thickBot="1" x14ac:dyDescent="0.3">
      <c r="A6" s="55" t="s">
        <v>19</v>
      </c>
      <c r="B6" s="7">
        <v>35</v>
      </c>
      <c r="C6" s="7">
        <v>95</v>
      </c>
      <c r="D6" s="5">
        <v>3325</v>
      </c>
      <c r="E6" s="5">
        <v>665</v>
      </c>
      <c r="F6" s="6">
        <v>3990</v>
      </c>
      <c r="G6" s="46">
        <v>158.33333333333334</v>
      </c>
      <c r="H6" s="47">
        <v>31.666666666666671</v>
      </c>
      <c r="I6" s="56">
        <v>190</v>
      </c>
    </row>
    <row r="7" spans="1:10" ht="16.5" thickTop="1" thickBot="1" x14ac:dyDescent="0.3">
      <c r="A7" s="55" t="s">
        <v>20</v>
      </c>
      <c r="B7" s="7">
        <v>30</v>
      </c>
      <c r="C7" s="7">
        <v>185</v>
      </c>
      <c r="D7" s="5">
        <v>5550</v>
      </c>
      <c r="E7" s="5">
        <v>1110</v>
      </c>
      <c r="F7" s="6">
        <v>6660</v>
      </c>
      <c r="G7" s="46">
        <v>264.28571428571428</v>
      </c>
      <c r="H7" s="47">
        <v>52.857142857142861</v>
      </c>
      <c r="I7" s="56">
        <v>317.14285714285711</v>
      </c>
    </row>
    <row r="8" spans="1:10" ht="16.5" thickTop="1" thickBot="1" x14ac:dyDescent="0.3">
      <c r="A8" s="57" t="s">
        <v>21</v>
      </c>
      <c r="B8" s="58">
        <v>10</v>
      </c>
      <c r="C8" s="58">
        <v>10250</v>
      </c>
      <c r="D8" s="59">
        <v>102500</v>
      </c>
      <c r="E8" s="59">
        <v>20500</v>
      </c>
      <c r="F8" s="60">
        <v>123000</v>
      </c>
      <c r="G8" s="61">
        <v>4880.9523809523807</v>
      </c>
      <c r="H8" s="62">
        <v>976.19047619047615</v>
      </c>
      <c r="I8" s="63">
        <v>5857.1428571428569</v>
      </c>
    </row>
    <row r="9" spans="1:10" x14ac:dyDescent="0.25">
      <c r="A9" s="11"/>
      <c r="B9" s="3"/>
      <c r="C9" s="3"/>
      <c r="E9" s="3"/>
      <c r="F9" s="3"/>
    </row>
    <row r="10" spans="1:10" x14ac:dyDescent="0.25">
      <c r="A10" s="11"/>
      <c r="B10" s="3"/>
      <c r="C10" s="3"/>
      <c r="E10" s="3"/>
      <c r="F10" s="3"/>
    </row>
    <row r="11" spans="1:10" x14ac:dyDescent="0.25">
      <c r="A11" s="11"/>
      <c r="B11" s="3"/>
      <c r="C11" s="3"/>
      <c r="E11" s="3"/>
      <c r="F11" s="3"/>
    </row>
    <row r="12" spans="1:10" x14ac:dyDescent="0.25">
      <c r="A12" s="11"/>
      <c r="B12" s="3"/>
      <c r="C12" s="3"/>
      <c r="E12" s="3"/>
      <c r="F12" s="3"/>
    </row>
    <row r="13" spans="1:10" ht="15.75" thickBot="1" x14ac:dyDescent="0.3">
      <c r="A13" s="11"/>
      <c r="B13" s="3"/>
      <c r="C13" s="3"/>
      <c r="E13" s="3"/>
      <c r="F13" s="3"/>
    </row>
    <row r="14" spans="1:10" ht="39.75" thickBot="1" x14ac:dyDescent="0.3">
      <c r="A14" s="64" t="s">
        <v>9</v>
      </c>
      <c r="B14" s="65" t="s">
        <v>10</v>
      </c>
      <c r="C14" s="66" t="s">
        <v>11</v>
      </c>
      <c r="D14" s="67" t="s">
        <v>12</v>
      </c>
      <c r="E14" s="67" t="s">
        <v>13</v>
      </c>
      <c r="F14" s="67" t="s">
        <v>14</v>
      </c>
      <c r="G14" s="67" t="s">
        <v>15</v>
      </c>
      <c r="H14" s="67" t="s">
        <v>16</v>
      </c>
      <c r="I14" s="68" t="s">
        <v>17</v>
      </c>
    </row>
    <row r="15" spans="1:10" x14ac:dyDescent="0.25">
      <c r="A15" s="48" t="s">
        <v>18</v>
      </c>
      <c r="B15" s="49">
        <v>200</v>
      </c>
      <c r="C15" s="49">
        <v>3.8</v>
      </c>
      <c r="D15" s="50"/>
      <c r="E15" s="50"/>
      <c r="F15" s="51"/>
      <c r="G15" s="69"/>
      <c r="H15" s="70"/>
      <c r="I15" s="71"/>
      <c r="J15" t="s">
        <v>100</v>
      </c>
    </row>
    <row r="16" spans="1:10" x14ac:dyDescent="0.25">
      <c r="A16" s="55" t="s">
        <v>19</v>
      </c>
      <c r="B16" s="7">
        <v>35</v>
      </c>
      <c r="C16" s="7">
        <v>95</v>
      </c>
      <c r="D16" s="8"/>
      <c r="E16" s="8"/>
      <c r="F16" s="9"/>
      <c r="G16" s="10"/>
      <c r="H16" s="10"/>
      <c r="I16" s="72"/>
      <c r="J16" t="s">
        <v>100</v>
      </c>
    </row>
    <row r="17" spans="1:10" x14ac:dyDescent="0.25">
      <c r="A17" s="55" t="s">
        <v>20</v>
      </c>
      <c r="B17" s="7">
        <v>30</v>
      </c>
      <c r="C17" s="7">
        <v>185</v>
      </c>
      <c r="D17" s="8"/>
      <c r="E17" s="8"/>
      <c r="F17" s="9"/>
      <c r="G17" s="10"/>
      <c r="H17" s="10"/>
      <c r="I17" s="72"/>
      <c r="J17" t="s">
        <v>100</v>
      </c>
    </row>
    <row r="18" spans="1:10" ht="15.75" thickBot="1" x14ac:dyDescent="0.3">
      <c r="A18" s="57" t="s">
        <v>21</v>
      </c>
      <c r="B18" s="58">
        <v>10</v>
      </c>
      <c r="C18" s="58">
        <v>10250</v>
      </c>
      <c r="D18" s="73"/>
      <c r="E18" s="73"/>
      <c r="F18" s="74"/>
      <c r="G18" s="75"/>
      <c r="H18" s="75"/>
      <c r="I18" s="76"/>
      <c r="J18" t="s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EF60-89AC-4F92-B2F3-96543F81BDDE}">
  <sheetPr>
    <tabColor theme="9"/>
  </sheetPr>
  <dimension ref="B2:W26"/>
  <sheetViews>
    <sheetView workbookViewId="0">
      <selection activeCell="C6" sqref="C6"/>
    </sheetView>
  </sheetViews>
  <sheetFormatPr defaultRowHeight="15" x14ac:dyDescent="0.25"/>
  <cols>
    <col min="2" max="2" width="21.140625" bestFit="1" customWidth="1"/>
    <col min="13" max="13" width="21.140625" bestFit="1" customWidth="1"/>
    <col min="15" max="15" width="9.7109375" bestFit="1" customWidth="1"/>
    <col min="17" max="17" width="9.28515625" customWidth="1"/>
    <col min="18" max="18" width="9.85546875" bestFit="1" customWidth="1"/>
    <col min="19" max="19" width="9.28515625" customWidth="1"/>
  </cols>
  <sheetData>
    <row r="2" spans="2:23" ht="23.25" x14ac:dyDescent="0.35">
      <c r="B2" s="1" t="s">
        <v>63</v>
      </c>
    </row>
    <row r="4" spans="2:23" x14ac:dyDescent="0.25">
      <c r="B4" s="81" t="s">
        <v>98</v>
      </c>
      <c r="M4" s="82" t="s">
        <v>99</v>
      </c>
    </row>
    <row r="6" spans="2:23" x14ac:dyDescent="0.25">
      <c r="B6" s="17" t="s">
        <v>58</v>
      </c>
      <c r="C6">
        <f>MAX(E6:K11)</f>
        <v>98</v>
      </c>
      <c r="E6">
        <v>61</v>
      </c>
      <c r="F6">
        <v>62</v>
      </c>
      <c r="G6">
        <v>34</v>
      </c>
      <c r="H6">
        <v>66</v>
      </c>
      <c r="I6">
        <v>74</v>
      </c>
      <c r="J6">
        <v>9</v>
      </c>
      <c r="K6">
        <v>36</v>
      </c>
      <c r="M6" s="17" t="s">
        <v>58</v>
      </c>
      <c r="N6" s="19"/>
      <c r="O6" t="s">
        <v>100</v>
      </c>
      <c r="Q6">
        <v>7</v>
      </c>
      <c r="R6">
        <v>33</v>
      </c>
      <c r="S6">
        <v>16</v>
      </c>
      <c r="T6">
        <v>54</v>
      </c>
      <c r="U6">
        <v>44</v>
      </c>
      <c r="V6">
        <v>33</v>
      </c>
      <c r="W6">
        <v>45</v>
      </c>
    </row>
    <row r="7" spans="2:23" x14ac:dyDescent="0.25">
      <c r="B7" s="17" t="s">
        <v>59</v>
      </c>
      <c r="C7">
        <f>MIN(E6:K11)</f>
        <v>1</v>
      </c>
      <c r="E7">
        <v>10</v>
      </c>
      <c r="F7">
        <v>91</v>
      </c>
      <c r="G7">
        <v>1</v>
      </c>
      <c r="H7">
        <v>31</v>
      </c>
      <c r="I7">
        <v>9</v>
      </c>
      <c r="J7">
        <v>98</v>
      </c>
      <c r="K7">
        <v>71</v>
      </c>
      <c r="M7" s="17" t="s">
        <v>59</v>
      </c>
      <c r="N7" s="19"/>
      <c r="O7" t="s">
        <v>100</v>
      </c>
      <c r="Q7">
        <v>54</v>
      </c>
      <c r="R7">
        <v>70</v>
      </c>
      <c r="S7">
        <v>88</v>
      </c>
      <c r="T7">
        <v>16</v>
      </c>
      <c r="U7">
        <v>27</v>
      </c>
      <c r="V7">
        <v>84</v>
      </c>
      <c r="W7">
        <v>92</v>
      </c>
    </row>
    <row r="8" spans="2:23" x14ac:dyDescent="0.25">
      <c r="B8" s="17" t="s">
        <v>60</v>
      </c>
      <c r="C8">
        <f>AVERAGE(E6:K11)</f>
        <v>47.023809523809526</v>
      </c>
      <c r="E8">
        <v>55</v>
      </c>
      <c r="F8">
        <v>68</v>
      </c>
      <c r="G8">
        <v>61</v>
      </c>
      <c r="H8">
        <v>91</v>
      </c>
      <c r="I8">
        <v>77</v>
      </c>
      <c r="J8">
        <v>72</v>
      </c>
      <c r="K8">
        <v>24</v>
      </c>
      <c r="M8" s="17" t="s">
        <v>60</v>
      </c>
      <c r="N8" s="19"/>
      <c r="O8" t="s">
        <v>100</v>
      </c>
      <c r="Q8">
        <v>30</v>
      </c>
      <c r="R8">
        <v>18</v>
      </c>
      <c r="S8">
        <v>100</v>
      </c>
      <c r="T8">
        <v>60</v>
      </c>
      <c r="U8">
        <v>46</v>
      </c>
      <c r="V8">
        <v>27</v>
      </c>
      <c r="W8">
        <v>73</v>
      </c>
    </row>
    <row r="9" spans="2:23" x14ac:dyDescent="0.25">
      <c r="B9" s="17" t="s">
        <v>61</v>
      </c>
      <c r="C9">
        <f>COUNT(E6:K11)</f>
        <v>42</v>
      </c>
      <c r="E9">
        <v>71</v>
      </c>
      <c r="F9">
        <v>22</v>
      </c>
      <c r="G9">
        <v>30</v>
      </c>
      <c r="H9">
        <v>31</v>
      </c>
      <c r="I9">
        <v>13</v>
      </c>
      <c r="J9">
        <v>7</v>
      </c>
      <c r="K9">
        <v>72</v>
      </c>
      <c r="M9" s="17" t="s">
        <v>61</v>
      </c>
      <c r="N9" s="19"/>
      <c r="O9" t="s">
        <v>100</v>
      </c>
      <c r="Q9">
        <v>40</v>
      </c>
      <c r="R9">
        <v>36</v>
      </c>
      <c r="S9">
        <v>67</v>
      </c>
      <c r="T9">
        <v>19</v>
      </c>
      <c r="U9">
        <v>22</v>
      </c>
      <c r="V9">
        <v>98</v>
      </c>
      <c r="W9">
        <v>34</v>
      </c>
    </row>
    <row r="10" spans="2:23" x14ac:dyDescent="0.25">
      <c r="B10" s="17"/>
      <c r="E10">
        <v>57</v>
      </c>
      <c r="F10">
        <v>87</v>
      </c>
      <c r="G10">
        <v>7</v>
      </c>
      <c r="H10">
        <v>17</v>
      </c>
      <c r="I10">
        <v>43</v>
      </c>
      <c r="J10">
        <v>8</v>
      </c>
      <c r="K10">
        <v>98</v>
      </c>
      <c r="M10" s="17"/>
      <c r="Q10">
        <v>31</v>
      </c>
      <c r="R10">
        <v>79</v>
      </c>
      <c r="S10">
        <v>92</v>
      </c>
      <c r="T10">
        <v>57</v>
      </c>
      <c r="U10">
        <v>38</v>
      </c>
      <c r="V10">
        <v>29</v>
      </c>
      <c r="W10">
        <v>86</v>
      </c>
    </row>
    <row r="11" spans="2:23" x14ac:dyDescent="0.25">
      <c r="B11" s="17" t="s">
        <v>3</v>
      </c>
      <c r="C11">
        <f>SUM(E6:K11)</f>
        <v>1975</v>
      </c>
      <c r="E11">
        <v>83</v>
      </c>
      <c r="F11">
        <v>14</v>
      </c>
      <c r="G11">
        <v>76</v>
      </c>
      <c r="H11">
        <v>30</v>
      </c>
      <c r="I11">
        <v>52</v>
      </c>
      <c r="J11">
        <v>28</v>
      </c>
      <c r="K11">
        <v>28</v>
      </c>
      <c r="M11" s="17" t="s">
        <v>3</v>
      </c>
      <c r="N11" s="19"/>
      <c r="O11" t="s">
        <v>100</v>
      </c>
      <c r="Q11">
        <v>54</v>
      </c>
      <c r="R11">
        <v>74</v>
      </c>
      <c r="S11">
        <v>26</v>
      </c>
      <c r="T11">
        <v>11</v>
      </c>
      <c r="U11">
        <v>24</v>
      </c>
      <c r="V11">
        <v>7</v>
      </c>
      <c r="W11">
        <v>15</v>
      </c>
    </row>
    <row r="12" spans="2:23" x14ac:dyDescent="0.25">
      <c r="B12" s="17"/>
      <c r="M12" s="17"/>
    </row>
    <row r="14" spans="2:23" x14ac:dyDescent="0.25">
      <c r="U14" s="44" t="s">
        <v>113</v>
      </c>
    </row>
    <row r="15" spans="2:23" x14ac:dyDescent="0.25">
      <c r="B15" s="17" t="s">
        <v>82</v>
      </c>
      <c r="C15">
        <f>SUMIF(E16:E26,"Brno",G16:G26)</f>
        <v>330123</v>
      </c>
      <c r="E15" t="s">
        <v>86</v>
      </c>
      <c r="F15" t="s">
        <v>87</v>
      </c>
      <c r="G15" t="s">
        <v>88</v>
      </c>
      <c r="M15" s="17" t="s">
        <v>82</v>
      </c>
      <c r="N15" s="19"/>
      <c r="O15" t="s">
        <v>100</v>
      </c>
      <c r="Q15" s="80" t="s">
        <v>116</v>
      </c>
      <c r="R15" s="80" t="s">
        <v>117</v>
      </c>
      <c r="S15" s="80" t="s">
        <v>118</v>
      </c>
      <c r="U15" s="79" t="s">
        <v>111</v>
      </c>
    </row>
    <row r="16" spans="2:23" x14ac:dyDescent="0.25">
      <c r="B16" s="17" t="s">
        <v>83</v>
      </c>
      <c r="C16">
        <f>SUMIFS(G16:G26,E16:E26,"Brno",F16:F26,"leden")</f>
        <v>169512</v>
      </c>
      <c r="E16" t="s">
        <v>89</v>
      </c>
      <c r="F16" t="s">
        <v>90</v>
      </c>
      <c r="G16">
        <v>12140</v>
      </c>
      <c r="M16" s="17" t="s">
        <v>83</v>
      </c>
      <c r="N16" s="19"/>
      <c r="O16" t="s">
        <v>100</v>
      </c>
      <c r="Q16" t="s">
        <v>105</v>
      </c>
      <c r="R16" t="s">
        <v>106</v>
      </c>
      <c r="S16">
        <v>30263</v>
      </c>
      <c r="U16" s="79" t="s">
        <v>112</v>
      </c>
    </row>
    <row r="17" spans="2:21" x14ac:dyDescent="0.25">
      <c r="B17" s="17" t="s">
        <v>84</v>
      </c>
      <c r="C17">
        <f>COUNTIF(E16:E26,"Brno")</f>
        <v>5</v>
      </c>
      <c r="E17" t="s">
        <v>91</v>
      </c>
      <c r="F17" t="s">
        <v>92</v>
      </c>
      <c r="G17">
        <v>76875</v>
      </c>
      <c r="M17" s="17" t="s">
        <v>84</v>
      </c>
      <c r="N17" s="19"/>
      <c r="O17" t="s">
        <v>100</v>
      </c>
      <c r="Q17" t="s">
        <v>105</v>
      </c>
      <c r="R17" t="s">
        <v>106</v>
      </c>
      <c r="S17">
        <v>38988</v>
      </c>
      <c r="U17" s="79" t="s">
        <v>114</v>
      </c>
    </row>
    <row r="18" spans="2:21" x14ac:dyDescent="0.25">
      <c r="B18" s="17" t="s">
        <v>85</v>
      </c>
      <c r="C18">
        <f>COUNTIFS(E16:E26,"Brno",F16:F26,"leden")</f>
        <v>3</v>
      </c>
      <c r="E18" t="s">
        <v>89</v>
      </c>
      <c r="F18" t="s">
        <v>93</v>
      </c>
      <c r="G18">
        <v>99039</v>
      </c>
      <c r="M18" s="17" t="s">
        <v>85</v>
      </c>
      <c r="N18" s="19"/>
      <c r="O18" t="s">
        <v>100</v>
      </c>
      <c r="Q18" t="s">
        <v>107</v>
      </c>
      <c r="R18" t="s">
        <v>108</v>
      </c>
      <c r="S18">
        <v>13302</v>
      </c>
      <c r="U18" s="79" t="s">
        <v>115</v>
      </c>
    </row>
    <row r="19" spans="2:21" x14ac:dyDescent="0.25">
      <c r="E19" t="s">
        <v>94</v>
      </c>
      <c r="F19" t="s">
        <v>90</v>
      </c>
      <c r="G19">
        <v>61493</v>
      </c>
      <c r="Q19" t="s">
        <v>107</v>
      </c>
      <c r="R19" t="s">
        <v>106</v>
      </c>
      <c r="S19">
        <v>31183</v>
      </c>
    </row>
    <row r="20" spans="2:21" x14ac:dyDescent="0.25">
      <c r="E20" t="s">
        <v>89</v>
      </c>
      <c r="F20" t="s">
        <v>92</v>
      </c>
      <c r="G20">
        <v>61572</v>
      </c>
      <c r="Q20" t="s">
        <v>107</v>
      </c>
      <c r="R20" t="s">
        <v>109</v>
      </c>
      <c r="S20">
        <v>32790</v>
      </c>
      <c r="U20" s="79"/>
    </row>
    <row r="21" spans="2:21" x14ac:dyDescent="0.25">
      <c r="E21" t="s">
        <v>91</v>
      </c>
      <c r="F21" t="s">
        <v>93</v>
      </c>
      <c r="G21">
        <v>76631</v>
      </c>
      <c r="Q21" t="s">
        <v>105</v>
      </c>
      <c r="R21" t="s">
        <v>110</v>
      </c>
      <c r="S21">
        <v>36472</v>
      </c>
    </row>
    <row r="22" spans="2:21" x14ac:dyDescent="0.25">
      <c r="E22" t="s">
        <v>89</v>
      </c>
      <c r="F22" t="s">
        <v>90</v>
      </c>
      <c r="G22">
        <v>88057</v>
      </c>
      <c r="Q22" t="s">
        <v>105</v>
      </c>
      <c r="R22" t="s">
        <v>110</v>
      </c>
      <c r="S22">
        <v>28956</v>
      </c>
    </row>
    <row r="23" spans="2:21" x14ac:dyDescent="0.25">
      <c r="E23" t="s">
        <v>91</v>
      </c>
      <c r="F23" t="s">
        <v>92</v>
      </c>
      <c r="G23">
        <v>93477</v>
      </c>
      <c r="Q23" t="s">
        <v>105</v>
      </c>
      <c r="R23" t="s">
        <v>108</v>
      </c>
      <c r="S23">
        <v>16088</v>
      </c>
    </row>
    <row r="24" spans="2:21" x14ac:dyDescent="0.25">
      <c r="E24" t="s">
        <v>91</v>
      </c>
      <c r="F24" t="s">
        <v>93</v>
      </c>
      <c r="G24">
        <v>71041</v>
      </c>
      <c r="Q24" t="s">
        <v>105</v>
      </c>
      <c r="R24" t="s">
        <v>109</v>
      </c>
      <c r="S24">
        <v>41077</v>
      </c>
    </row>
    <row r="25" spans="2:21" x14ac:dyDescent="0.25">
      <c r="E25" t="s">
        <v>89</v>
      </c>
      <c r="F25" t="s">
        <v>90</v>
      </c>
      <c r="G25">
        <v>69315</v>
      </c>
      <c r="Q25" t="s">
        <v>107</v>
      </c>
      <c r="R25" t="s">
        <v>106</v>
      </c>
      <c r="S25">
        <v>42249</v>
      </c>
    </row>
    <row r="26" spans="2:21" x14ac:dyDescent="0.25">
      <c r="E26" t="s">
        <v>94</v>
      </c>
      <c r="F26" t="s">
        <v>90</v>
      </c>
      <c r="G26">
        <v>68564</v>
      </c>
      <c r="Q26" t="s">
        <v>107</v>
      </c>
      <c r="R26" t="s">
        <v>108</v>
      </c>
      <c r="S26">
        <v>44769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B9C7-0684-49FB-B9DE-CAB9DB92583F}">
  <dimension ref="A1:E26"/>
  <sheetViews>
    <sheetView workbookViewId="0">
      <selection activeCell="H17" sqref="H17"/>
    </sheetView>
  </sheetViews>
  <sheetFormatPr defaultRowHeight="15" x14ac:dyDescent="0.25"/>
  <cols>
    <col min="1" max="1" width="10.28515625" customWidth="1"/>
    <col min="2" max="2" width="24.85546875" customWidth="1"/>
    <col min="3" max="3" width="16" bestFit="1" customWidth="1"/>
    <col min="4" max="4" width="14.140625" customWidth="1"/>
    <col min="5" max="5" width="9.7109375" bestFit="1" customWidth="1"/>
    <col min="254" max="254" width="10.28515625" customWidth="1"/>
    <col min="255" max="255" width="24.85546875" customWidth="1"/>
    <col min="256" max="256" width="16" bestFit="1" customWidth="1"/>
    <col min="257" max="257" width="14.140625" customWidth="1"/>
    <col min="259" max="259" width="11.85546875" customWidth="1"/>
    <col min="260" max="260" width="12.85546875" bestFit="1" customWidth="1"/>
    <col min="510" max="510" width="10.28515625" customWidth="1"/>
    <col min="511" max="511" width="24.85546875" customWidth="1"/>
    <col min="512" max="512" width="16" bestFit="1" customWidth="1"/>
    <col min="513" max="513" width="14.140625" customWidth="1"/>
    <col min="515" max="515" width="11.85546875" customWidth="1"/>
    <col min="516" max="516" width="12.85546875" bestFit="1" customWidth="1"/>
    <col min="766" max="766" width="10.28515625" customWidth="1"/>
    <col min="767" max="767" width="24.85546875" customWidth="1"/>
    <col min="768" max="768" width="16" bestFit="1" customWidth="1"/>
    <col min="769" max="769" width="14.140625" customWidth="1"/>
    <col min="771" max="771" width="11.85546875" customWidth="1"/>
    <col min="772" max="772" width="12.85546875" bestFit="1" customWidth="1"/>
    <col min="1022" max="1022" width="10.28515625" customWidth="1"/>
    <col min="1023" max="1023" width="24.85546875" customWidth="1"/>
    <col min="1024" max="1024" width="16" bestFit="1" customWidth="1"/>
    <col min="1025" max="1025" width="14.140625" customWidth="1"/>
    <col min="1027" max="1027" width="11.85546875" customWidth="1"/>
    <col min="1028" max="1028" width="12.85546875" bestFit="1" customWidth="1"/>
    <col min="1278" max="1278" width="10.28515625" customWidth="1"/>
    <col min="1279" max="1279" width="24.85546875" customWidth="1"/>
    <col min="1280" max="1280" width="16" bestFit="1" customWidth="1"/>
    <col min="1281" max="1281" width="14.140625" customWidth="1"/>
    <col min="1283" max="1283" width="11.85546875" customWidth="1"/>
    <col min="1284" max="1284" width="12.85546875" bestFit="1" customWidth="1"/>
    <col min="1534" max="1534" width="10.28515625" customWidth="1"/>
    <col min="1535" max="1535" width="24.85546875" customWidth="1"/>
    <col min="1536" max="1536" width="16" bestFit="1" customWidth="1"/>
    <col min="1537" max="1537" width="14.140625" customWidth="1"/>
    <col min="1539" max="1539" width="11.85546875" customWidth="1"/>
    <col min="1540" max="1540" width="12.85546875" bestFit="1" customWidth="1"/>
    <col min="1790" max="1790" width="10.28515625" customWidth="1"/>
    <col min="1791" max="1791" width="24.85546875" customWidth="1"/>
    <col min="1792" max="1792" width="16" bestFit="1" customWidth="1"/>
    <col min="1793" max="1793" width="14.140625" customWidth="1"/>
    <col min="1795" max="1795" width="11.85546875" customWidth="1"/>
    <col min="1796" max="1796" width="12.85546875" bestFit="1" customWidth="1"/>
    <col min="2046" max="2046" width="10.28515625" customWidth="1"/>
    <col min="2047" max="2047" width="24.85546875" customWidth="1"/>
    <col min="2048" max="2048" width="16" bestFit="1" customWidth="1"/>
    <col min="2049" max="2049" width="14.140625" customWidth="1"/>
    <col min="2051" max="2051" width="11.85546875" customWidth="1"/>
    <col min="2052" max="2052" width="12.85546875" bestFit="1" customWidth="1"/>
    <col min="2302" max="2302" width="10.28515625" customWidth="1"/>
    <col min="2303" max="2303" width="24.85546875" customWidth="1"/>
    <col min="2304" max="2304" width="16" bestFit="1" customWidth="1"/>
    <col min="2305" max="2305" width="14.140625" customWidth="1"/>
    <col min="2307" max="2307" width="11.85546875" customWidth="1"/>
    <col min="2308" max="2308" width="12.85546875" bestFit="1" customWidth="1"/>
    <col min="2558" max="2558" width="10.28515625" customWidth="1"/>
    <col min="2559" max="2559" width="24.85546875" customWidth="1"/>
    <col min="2560" max="2560" width="16" bestFit="1" customWidth="1"/>
    <col min="2561" max="2561" width="14.140625" customWidth="1"/>
    <col min="2563" max="2563" width="11.85546875" customWidth="1"/>
    <col min="2564" max="2564" width="12.85546875" bestFit="1" customWidth="1"/>
    <col min="2814" max="2814" width="10.28515625" customWidth="1"/>
    <col min="2815" max="2815" width="24.85546875" customWidth="1"/>
    <col min="2816" max="2816" width="16" bestFit="1" customWidth="1"/>
    <col min="2817" max="2817" width="14.140625" customWidth="1"/>
    <col min="2819" max="2819" width="11.85546875" customWidth="1"/>
    <col min="2820" max="2820" width="12.85546875" bestFit="1" customWidth="1"/>
    <col min="3070" max="3070" width="10.28515625" customWidth="1"/>
    <col min="3071" max="3071" width="24.85546875" customWidth="1"/>
    <col min="3072" max="3072" width="16" bestFit="1" customWidth="1"/>
    <col min="3073" max="3073" width="14.140625" customWidth="1"/>
    <col min="3075" max="3075" width="11.85546875" customWidth="1"/>
    <col min="3076" max="3076" width="12.85546875" bestFit="1" customWidth="1"/>
    <col min="3326" max="3326" width="10.28515625" customWidth="1"/>
    <col min="3327" max="3327" width="24.85546875" customWidth="1"/>
    <col min="3328" max="3328" width="16" bestFit="1" customWidth="1"/>
    <col min="3329" max="3329" width="14.140625" customWidth="1"/>
    <col min="3331" max="3331" width="11.85546875" customWidth="1"/>
    <col min="3332" max="3332" width="12.85546875" bestFit="1" customWidth="1"/>
    <col min="3582" max="3582" width="10.28515625" customWidth="1"/>
    <col min="3583" max="3583" width="24.85546875" customWidth="1"/>
    <col min="3584" max="3584" width="16" bestFit="1" customWidth="1"/>
    <col min="3585" max="3585" width="14.140625" customWidth="1"/>
    <col min="3587" max="3587" width="11.85546875" customWidth="1"/>
    <col min="3588" max="3588" width="12.85546875" bestFit="1" customWidth="1"/>
    <col min="3838" max="3838" width="10.28515625" customWidth="1"/>
    <col min="3839" max="3839" width="24.85546875" customWidth="1"/>
    <col min="3840" max="3840" width="16" bestFit="1" customWidth="1"/>
    <col min="3841" max="3841" width="14.140625" customWidth="1"/>
    <col min="3843" max="3843" width="11.85546875" customWidth="1"/>
    <col min="3844" max="3844" width="12.85546875" bestFit="1" customWidth="1"/>
    <col min="4094" max="4094" width="10.28515625" customWidth="1"/>
    <col min="4095" max="4095" width="24.85546875" customWidth="1"/>
    <col min="4096" max="4096" width="16" bestFit="1" customWidth="1"/>
    <col min="4097" max="4097" width="14.140625" customWidth="1"/>
    <col min="4099" max="4099" width="11.85546875" customWidth="1"/>
    <col min="4100" max="4100" width="12.85546875" bestFit="1" customWidth="1"/>
    <col min="4350" max="4350" width="10.28515625" customWidth="1"/>
    <col min="4351" max="4351" width="24.85546875" customWidth="1"/>
    <col min="4352" max="4352" width="16" bestFit="1" customWidth="1"/>
    <col min="4353" max="4353" width="14.140625" customWidth="1"/>
    <col min="4355" max="4355" width="11.85546875" customWidth="1"/>
    <col min="4356" max="4356" width="12.85546875" bestFit="1" customWidth="1"/>
    <col min="4606" max="4606" width="10.28515625" customWidth="1"/>
    <col min="4607" max="4607" width="24.85546875" customWidth="1"/>
    <col min="4608" max="4608" width="16" bestFit="1" customWidth="1"/>
    <col min="4609" max="4609" width="14.140625" customWidth="1"/>
    <col min="4611" max="4611" width="11.85546875" customWidth="1"/>
    <col min="4612" max="4612" width="12.85546875" bestFit="1" customWidth="1"/>
    <col min="4862" max="4862" width="10.28515625" customWidth="1"/>
    <col min="4863" max="4863" width="24.85546875" customWidth="1"/>
    <col min="4864" max="4864" width="16" bestFit="1" customWidth="1"/>
    <col min="4865" max="4865" width="14.140625" customWidth="1"/>
    <col min="4867" max="4867" width="11.85546875" customWidth="1"/>
    <col min="4868" max="4868" width="12.85546875" bestFit="1" customWidth="1"/>
    <col min="5118" max="5118" width="10.28515625" customWidth="1"/>
    <col min="5119" max="5119" width="24.85546875" customWidth="1"/>
    <col min="5120" max="5120" width="16" bestFit="1" customWidth="1"/>
    <col min="5121" max="5121" width="14.140625" customWidth="1"/>
    <col min="5123" max="5123" width="11.85546875" customWidth="1"/>
    <col min="5124" max="5124" width="12.85546875" bestFit="1" customWidth="1"/>
    <col min="5374" max="5374" width="10.28515625" customWidth="1"/>
    <col min="5375" max="5375" width="24.85546875" customWidth="1"/>
    <col min="5376" max="5376" width="16" bestFit="1" customWidth="1"/>
    <col min="5377" max="5377" width="14.140625" customWidth="1"/>
    <col min="5379" max="5379" width="11.85546875" customWidth="1"/>
    <col min="5380" max="5380" width="12.85546875" bestFit="1" customWidth="1"/>
    <col min="5630" max="5630" width="10.28515625" customWidth="1"/>
    <col min="5631" max="5631" width="24.85546875" customWidth="1"/>
    <col min="5632" max="5632" width="16" bestFit="1" customWidth="1"/>
    <col min="5633" max="5633" width="14.140625" customWidth="1"/>
    <col min="5635" max="5635" width="11.85546875" customWidth="1"/>
    <col min="5636" max="5636" width="12.85546875" bestFit="1" customWidth="1"/>
    <col min="5886" max="5886" width="10.28515625" customWidth="1"/>
    <col min="5887" max="5887" width="24.85546875" customWidth="1"/>
    <col min="5888" max="5888" width="16" bestFit="1" customWidth="1"/>
    <col min="5889" max="5889" width="14.140625" customWidth="1"/>
    <col min="5891" max="5891" width="11.85546875" customWidth="1"/>
    <col min="5892" max="5892" width="12.85546875" bestFit="1" customWidth="1"/>
    <col min="6142" max="6142" width="10.28515625" customWidth="1"/>
    <col min="6143" max="6143" width="24.85546875" customWidth="1"/>
    <col min="6144" max="6144" width="16" bestFit="1" customWidth="1"/>
    <col min="6145" max="6145" width="14.140625" customWidth="1"/>
    <col min="6147" max="6147" width="11.85546875" customWidth="1"/>
    <col min="6148" max="6148" width="12.85546875" bestFit="1" customWidth="1"/>
    <col min="6398" max="6398" width="10.28515625" customWidth="1"/>
    <col min="6399" max="6399" width="24.85546875" customWidth="1"/>
    <col min="6400" max="6400" width="16" bestFit="1" customWidth="1"/>
    <col min="6401" max="6401" width="14.140625" customWidth="1"/>
    <col min="6403" max="6403" width="11.85546875" customWidth="1"/>
    <col min="6404" max="6404" width="12.85546875" bestFit="1" customWidth="1"/>
    <col min="6654" max="6654" width="10.28515625" customWidth="1"/>
    <col min="6655" max="6655" width="24.85546875" customWidth="1"/>
    <col min="6656" max="6656" width="16" bestFit="1" customWidth="1"/>
    <col min="6657" max="6657" width="14.140625" customWidth="1"/>
    <col min="6659" max="6659" width="11.85546875" customWidth="1"/>
    <col min="6660" max="6660" width="12.85546875" bestFit="1" customWidth="1"/>
    <col min="6910" max="6910" width="10.28515625" customWidth="1"/>
    <col min="6911" max="6911" width="24.85546875" customWidth="1"/>
    <col min="6912" max="6912" width="16" bestFit="1" customWidth="1"/>
    <col min="6913" max="6913" width="14.140625" customWidth="1"/>
    <col min="6915" max="6915" width="11.85546875" customWidth="1"/>
    <col min="6916" max="6916" width="12.85546875" bestFit="1" customWidth="1"/>
    <col min="7166" max="7166" width="10.28515625" customWidth="1"/>
    <col min="7167" max="7167" width="24.85546875" customWidth="1"/>
    <col min="7168" max="7168" width="16" bestFit="1" customWidth="1"/>
    <col min="7169" max="7169" width="14.140625" customWidth="1"/>
    <col min="7171" max="7171" width="11.85546875" customWidth="1"/>
    <col min="7172" max="7172" width="12.85546875" bestFit="1" customWidth="1"/>
    <col min="7422" max="7422" width="10.28515625" customWidth="1"/>
    <col min="7423" max="7423" width="24.85546875" customWidth="1"/>
    <col min="7424" max="7424" width="16" bestFit="1" customWidth="1"/>
    <col min="7425" max="7425" width="14.140625" customWidth="1"/>
    <col min="7427" max="7427" width="11.85546875" customWidth="1"/>
    <col min="7428" max="7428" width="12.85546875" bestFit="1" customWidth="1"/>
    <col min="7678" max="7678" width="10.28515625" customWidth="1"/>
    <col min="7679" max="7679" width="24.85546875" customWidth="1"/>
    <col min="7680" max="7680" width="16" bestFit="1" customWidth="1"/>
    <col min="7681" max="7681" width="14.140625" customWidth="1"/>
    <col min="7683" max="7683" width="11.85546875" customWidth="1"/>
    <col min="7684" max="7684" width="12.85546875" bestFit="1" customWidth="1"/>
    <col min="7934" max="7934" width="10.28515625" customWidth="1"/>
    <col min="7935" max="7935" width="24.85546875" customWidth="1"/>
    <col min="7936" max="7936" width="16" bestFit="1" customWidth="1"/>
    <col min="7937" max="7937" width="14.140625" customWidth="1"/>
    <col min="7939" max="7939" width="11.85546875" customWidth="1"/>
    <col min="7940" max="7940" width="12.85546875" bestFit="1" customWidth="1"/>
    <col min="8190" max="8190" width="10.28515625" customWidth="1"/>
    <col min="8191" max="8191" width="24.85546875" customWidth="1"/>
    <col min="8192" max="8192" width="16" bestFit="1" customWidth="1"/>
    <col min="8193" max="8193" width="14.140625" customWidth="1"/>
    <col min="8195" max="8195" width="11.85546875" customWidth="1"/>
    <col min="8196" max="8196" width="12.85546875" bestFit="1" customWidth="1"/>
    <col min="8446" max="8446" width="10.28515625" customWidth="1"/>
    <col min="8447" max="8447" width="24.85546875" customWidth="1"/>
    <col min="8448" max="8448" width="16" bestFit="1" customWidth="1"/>
    <col min="8449" max="8449" width="14.140625" customWidth="1"/>
    <col min="8451" max="8451" width="11.85546875" customWidth="1"/>
    <col min="8452" max="8452" width="12.85546875" bestFit="1" customWidth="1"/>
    <col min="8702" max="8702" width="10.28515625" customWidth="1"/>
    <col min="8703" max="8703" width="24.85546875" customWidth="1"/>
    <col min="8704" max="8704" width="16" bestFit="1" customWidth="1"/>
    <col min="8705" max="8705" width="14.140625" customWidth="1"/>
    <col min="8707" max="8707" width="11.85546875" customWidth="1"/>
    <col min="8708" max="8708" width="12.85546875" bestFit="1" customWidth="1"/>
    <col min="8958" max="8958" width="10.28515625" customWidth="1"/>
    <col min="8959" max="8959" width="24.85546875" customWidth="1"/>
    <col min="8960" max="8960" width="16" bestFit="1" customWidth="1"/>
    <col min="8961" max="8961" width="14.140625" customWidth="1"/>
    <col min="8963" max="8963" width="11.85546875" customWidth="1"/>
    <col min="8964" max="8964" width="12.85546875" bestFit="1" customWidth="1"/>
    <col min="9214" max="9214" width="10.28515625" customWidth="1"/>
    <col min="9215" max="9215" width="24.85546875" customWidth="1"/>
    <col min="9216" max="9216" width="16" bestFit="1" customWidth="1"/>
    <col min="9217" max="9217" width="14.140625" customWidth="1"/>
    <col min="9219" max="9219" width="11.85546875" customWidth="1"/>
    <col min="9220" max="9220" width="12.85546875" bestFit="1" customWidth="1"/>
    <col min="9470" max="9470" width="10.28515625" customWidth="1"/>
    <col min="9471" max="9471" width="24.85546875" customWidth="1"/>
    <col min="9472" max="9472" width="16" bestFit="1" customWidth="1"/>
    <col min="9473" max="9473" width="14.140625" customWidth="1"/>
    <col min="9475" max="9475" width="11.85546875" customWidth="1"/>
    <col min="9476" max="9476" width="12.85546875" bestFit="1" customWidth="1"/>
    <col min="9726" max="9726" width="10.28515625" customWidth="1"/>
    <col min="9727" max="9727" width="24.85546875" customWidth="1"/>
    <col min="9728" max="9728" width="16" bestFit="1" customWidth="1"/>
    <col min="9729" max="9729" width="14.140625" customWidth="1"/>
    <col min="9731" max="9731" width="11.85546875" customWidth="1"/>
    <col min="9732" max="9732" width="12.85546875" bestFit="1" customWidth="1"/>
    <col min="9982" max="9982" width="10.28515625" customWidth="1"/>
    <col min="9983" max="9983" width="24.85546875" customWidth="1"/>
    <col min="9984" max="9984" width="16" bestFit="1" customWidth="1"/>
    <col min="9985" max="9985" width="14.140625" customWidth="1"/>
    <col min="9987" max="9987" width="11.85546875" customWidth="1"/>
    <col min="9988" max="9988" width="12.85546875" bestFit="1" customWidth="1"/>
    <col min="10238" max="10238" width="10.28515625" customWidth="1"/>
    <col min="10239" max="10239" width="24.85546875" customWidth="1"/>
    <col min="10240" max="10240" width="16" bestFit="1" customWidth="1"/>
    <col min="10241" max="10241" width="14.140625" customWidth="1"/>
    <col min="10243" max="10243" width="11.85546875" customWidth="1"/>
    <col min="10244" max="10244" width="12.85546875" bestFit="1" customWidth="1"/>
    <col min="10494" max="10494" width="10.28515625" customWidth="1"/>
    <col min="10495" max="10495" width="24.85546875" customWidth="1"/>
    <col min="10496" max="10496" width="16" bestFit="1" customWidth="1"/>
    <col min="10497" max="10497" width="14.140625" customWidth="1"/>
    <col min="10499" max="10499" width="11.85546875" customWidth="1"/>
    <col min="10500" max="10500" width="12.85546875" bestFit="1" customWidth="1"/>
    <col min="10750" max="10750" width="10.28515625" customWidth="1"/>
    <col min="10751" max="10751" width="24.85546875" customWidth="1"/>
    <col min="10752" max="10752" width="16" bestFit="1" customWidth="1"/>
    <col min="10753" max="10753" width="14.140625" customWidth="1"/>
    <col min="10755" max="10755" width="11.85546875" customWidth="1"/>
    <col min="10756" max="10756" width="12.85546875" bestFit="1" customWidth="1"/>
    <col min="11006" max="11006" width="10.28515625" customWidth="1"/>
    <col min="11007" max="11007" width="24.85546875" customWidth="1"/>
    <col min="11008" max="11008" width="16" bestFit="1" customWidth="1"/>
    <col min="11009" max="11009" width="14.140625" customWidth="1"/>
    <col min="11011" max="11011" width="11.85546875" customWidth="1"/>
    <col min="11012" max="11012" width="12.85546875" bestFit="1" customWidth="1"/>
    <col min="11262" max="11262" width="10.28515625" customWidth="1"/>
    <col min="11263" max="11263" width="24.85546875" customWidth="1"/>
    <col min="11264" max="11264" width="16" bestFit="1" customWidth="1"/>
    <col min="11265" max="11265" width="14.140625" customWidth="1"/>
    <col min="11267" max="11267" width="11.85546875" customWidth="1"/>
    <col min="11268" max="11268" width="12.85546875" bestFit="1" customWidth="1"/>
    <col min="11518" max="11518" width="10.28515625" customWidth="1"/>
    <col min="11519" max="11519" width="24.85546875" customWidth="1"/>
    <col min="11520" max="11520" width="16" bestFit="1" customWidth="1"/>
    <col min="11521" max="11521" width="14.140625" customWidth="1"/>
    <col min="11523" max="11523" width="11.85546875" customWidth="1"/>
    <col min="11524" max="11524" width="12.85546875" bestFit="1" customWidth="1"/>
    <col min="11774" max="11774" width="10.28515625" customWidth="1"/>
    <col min="11775" max="11775" width="24.85546875" customWidth="1"/>
    <col min="11776" max="11776" width="16" bestFit="1" customWidth="1"/>
    <col min="11777" max="11777" width="14.140625" customWidth="1"/>
    <col min="11779" max="11779" width="11.85546875" customWidth="1"/>
    <col min="11780" max="11780" width="12.85546875" bestFit="1" customWidth="1"/>
    <col min="12030" max="12030" width="10.28515625" customWidth="1"/>
    <col min="12031" max="12031" width="24.85546875" customWidth="1"/>
    <col min="12032" max="12032" width="16" bestFit="1" customWidth="1"/>
    <col min="12033" max="12033" width="14.140625" customWidth="1"/>
    <col min="12035" max="12035" width="11.85546875" customWidth="1"/>
    <col min="12036" max="12036" width="12.85546875" bestFit="1" customWidth="1"/>
    <col min="12286" max="12286" width="10.28515625" customWidth="1"/>
    <col min="12287" max="12287" width="24.85546875" customWidth="1"/>
    <col min="12288" max="12288" width="16" bestFit="1" customWidth="1"/>
    <col min="12289" max="12289" width="14.140625" customWidth="1"/>
    <col min="12291" max="12291" width="11.85546875" customWidth="1"/>
    <col min="12292" max="12292" width="12.85546875" bestFit="1" customWidth="1"/>
    <col min="12542" max="12542" width="10.28515625" customWidth="1"/>
    <col min="12543" max="12543" width="24.85546875" customWidth="1"/>
    <col min="12544" max="12544" width="16" bestFit="1" customWidth="1"/>
    <col min="12545" max="12545" width="14.140625" customWidth="1"/>
    <col min="12547" max="12547" width="11.85546875" customWidth="1"/>
    <col min="12548" max="12548" width="12.85546875" bestFit="1" customWidth="1"/>
    <col min="12798" max="12798" width="10.28515625" customWidth="1"/>
    <col min="12799" max="12799" width="24.85546875" customWidth="1"/>
    <col min="12800" max="12800" width="16" bestFit="1" customWidth="1"/>
    <col min="12801" max="12801" width="14.140625" customWidth="1"/>
    <col min="12803" max="12803" width="11.85546875" customWidth="1"/>
    <col min="12804" max="12804" width="12.85546875" bestFit="1" customWidth="1"/>
    <col min="13054" max="13054" width="10.28515625" customWidth="1"/>
    <col min="13055" max="13055" width="24.85546875" customWidth="1"/>
    <col min="13056" max="13056" width="16" bestFit="1" customWidth="1"/>
    <col min="13057" max="13057" width="14.140625" customWidth="1"/>
    <col min="13059" max="13059" width="11.85546875" customWidth="1"/>
    <col min="13060" max="13060" width="12.85546875" bestFit="1" customWidth="1"/>
    <col min="13310" max="13310" width="10.28515625" customWidth="1"/>
    <col min="13311" max="13311" width="24.85546875" customWidth="1"/>
    <col min="13312" max="13312" width="16" bestFit="1" customWidth="1"/>
    <col min="13313" max="13313" width="14.140625" customWidth="1"/>
    <col min="13315" max="13315" width="11.85546875" customWidth="1"/>
    <col min="13316" max="13316" width="12.85546875" bestFit="1" customWidth="1"/>
    <col min="13566" max="13566" width="10.28515625" customWidth="1"/>
    <col min="13567" max="13567" width="24.85546875" customWidth="1"/>
    <col min="13568" max="13568" width="16" bestFit="1" customWidth="1"/>
    <col min="13569" max="13569" width="14.140625" customWidth="1"/>
    <col min="13571" max="13571" width="11.85546875" customWidth="1"/>
    <col min="13572" max="13572" width="12.85546875" bestFit="1" customWidth="1"/>
    <col min="13822" max="13822" width="10.28515625" customWidth="1"/>
    <col min="13823" max="13823" width="24.85546875" customWidth="1"/>
    <col min="13824" max="13824" width="16" bestFit="1" customWidth="1"/>
    <col min="13825" max="13825" width="14.140625" customWidth="1"/>
    <col min="13827" max="13827" width="11.85546875" customWidth="1"/>
    <col min="13828" max="13828" width="12.85546875" bestFit="1" customWidth="1"/>
    <col min="14078" max="14078" width="10.28515625" customWidth="1"/>
    <col min="14079" max="14079" width="24.85546875" customWidth="1"/>
    <col min="14080" max="14080" width="16" bestFit="1" customWidth="1"/>
    <col min="14081" max="14081" width="14.140625" customWidth="1"/>
    <col min="14083" max="14083" width="11.85546875" customWidth="1"/>
    <col min="14084" max="14084" width="12.85546875" bestFit="1" customWidth="1"/>
    <col min="14334" max="14334" width="10.28515625" customWidth="1"/>
    <col min="14335" max="14335" width="24.85546875" customWidth="1"/>
    <col min="14336" max="14336" width="16" bestFit="1" customWidth="1"/>
    <col min="14337" max="14337" width="14.140625" customWidth="1"/>
    <col min="14339" max="14339" width="11.85546875" customWidth="1"/>
    <col min="14340" max="14340" width="12.85546875" bestFit="1" customWidth="1"/>
    <col min="14590" max="14590" width="10.28515625" customWidth="1"/>
    <col min="14591" max="14591" width="24.85546875" customWidth="1"/>
    <col min="14592" max="14592" width="16" bestFit="1" customWidth="1"/>
    <col min="14593" max="14593" width="14.140625" customWidth="1"/>
    <col min="14595" max="14595" width="11.85546875" customWidth="1"/>
    <col min="14596" max="14596" width="12.85546875" bestFit="1" customWidth="1"/>
    <col min="14846" max="14846" width="10.28515625" customWidth="1"/>
    <col min="14847" max="14847" width="24.85546875" customWidth="1"/>
    <col min="14848" max="14848" width="16" bestFit="1" customWidth="1"/>
    <col min="14849" max="14849" width="14.140625" customWidth="1"/>
    <col min="14851" max="14851" width="11.85546875" customWidth="1"/>
    <col min="14852" max="14852" width="12.85546875" bestFit="1" customWidth="1"/>
    <col min="15102" max="15102" width="10.28515625" customWidth="1"/>
    <col min="15103" max="15103" width="24.85546875" customWidth="1"/>
    <col min="15104" max="15104" width="16" bestFit="1" customWidth="1"/>
    <col min="15105" max="15105" width="14.140625" customWidth="1"/>
    <col min="15107" max="15107" width="11.85546875" customWidth="1"/>
    <col min="15108" max="15108" width="12.85546875" bestFit="1" customWidth="1"/>
    <col min="15358" max="15358" width="10.28515625" customWidth="1"/>
    <col min="15359" max="15359" width="24.85546875" customWidth="1"/>
    <col min="15360" max="15360" width="16" bestFit="1" customWidth="1"/>
    <col min="15361" max="15361" width="14.140625" customWidth="1"/>
    <col min="15363" max="15363" width="11.85546875" customWidth="1"/>
    <col min="15364" max="15364" width="12.85546875" bestFit="1" customWidth="1"/>
    <col min="15614" max="15614" width="10.28515625" customWidth="1"/>
    <col min="15615" max="15615" width="24.85546875" customWidth="1"/>
    <col min="15616" max="15616" width="16" bestFit="1" customWidth="1"/>
    <col min="15617" max="15617" width="14.140625" customWidth="1"/>
    <col min="15619" max="15619" width="11.85546875" customWidth="1"/>
    <col min="15620" max="15620" width="12.85546875" bestFit="1" customWidth="1"/>
    <col min="15870" max="15870" width="10.28515625" customWidth="1"/>
    <col min="15871" max="15871" width="24.85546875" customWidth="1"/>
    <col min="15872" max="15872" width="16" bestFit="1" customWidth="1"/>
    <col min="15873" max="15873" width="14.140625" customWidth="1"/>
    <col min="15875" max="15875" width="11.85546875" customWidth="1"/>
    <col min="15876" max="15876" width="12.85546875" bestFit="1" customWidth="1"/>
    <col min="16126" max="16126" width="10.28515625" customWidth="1"/>
    <col min="16127" max="16127" width="24.85546875" customWidth="1"/>
    <col min="16128" max="16128" width="16" bestFit="1" customWidth="1"/>
    <col min="16129" max="16129" width="14.140625" customWidth="1"/>
    <col min="16131" max="16131" width="11.85546875" customWidth="1"/>
    <col min="16132" max="16132" width="12.85546875" bestFit="1" customWidth="1"/>
  </cols>
  <sheetData>
    <row r="1" spans="1:4" ht="15.75" x14ac:dyDescent="0.25">
      <c r="A1" s="12" t="s">
        <v>22</v>
      </c>
    </row>
    <row r="3" spans="1:4" s="13" customFormat="1" ht="12.75" x14ac:dyDescent="0.2">
      <c r="A3" s="13" t="s">
        <v>23</v>
      </c>
      <c r="B3" s="13" t="s">
        <v>24</v>
      </c>
      <c r="C3" s="13" t="s">
        <v>25</v>
      </c>
      <c r="D3" s="13" t="s">
        <v>26</v>
      </c>
    </row>
    <row r="4" spans="1:4" x14ac:dyDescent="0.25">
      <c r="A4" t="s">
        <v>27</v>
      </c>
      <c r="B4" t="s">
        <v>28</v>
      </c>
      <c r="C4" s="14">
        <v>28</v>
      </c>
      <c r="D4" s="15">
        <f>C4*CenaDolaru</f>
        <v>1064</v>
      </c>
    </row>
    <row r="5" spans="1:4" x14ac:dyDescent="0.25">
      <c r="A5" t="s">
        <v>29</v>
      </c>
      <c r="B5" t="s">
        <v>30</v>
      </c>
      <c r="C5" s="14">
        <v>18.95</v>
      </c>
      <c r="D5" s="15">
        <f t="shared" ref="D5:D18" si="0">C5*CenaDolaru</f>
        <v>720.1</v>
      </c>
    </row>
    <row r="6" spans="1:4" x14ac:dyDescent="0.25">
      <c r="A6" t="s">
        <v>31</v>
      </c>
      <c r="B6" t="s">
        <v>32</v>
      </c>
      <c r="C6" s="14">
        <v>18.95</v>
      </c>
      <c r="D6" s="15">
        <f t="shared" si="0"/>
        <v>720.1</v>
      </c>
    </row>
    <row r="7" spans="1:4" x14ac:dyDescent="0.25">
      <c r="A7" t="s">
        <v>33</v>
      </c>
      <c r="B7" t="s">
        <v>34</v>
      </c>
      <c r="C7" s="14">
        <v>57.95</v>
      </c>
      <c r="D7" s="15">
        <f t="shared" si="0"/>
        <v>2202.1</v>
      </c>
    </row>
    <row r="8" spans="1:4" x14ac:dyDescent="0.25">
      <c r="A8" t="s">
        <v>35</v>
      </c>
      <c r="B8" t="s">
        <v>36</v>
      </c>
      <c r="C8" s="14">
        <v>10</v>
      </c>
      <c r="D8" s="15">
        <f t="shared" si="0"/>
        <v>380</v>
      </c>
    </row>
    <row r="9" spans="1:4" x14ac:dyDescent="0.25">
      <c r="A9" t="s">
        <v>37</v>
      </c>
      <c r="B9" t="s">
        <v>38</v>
      </c>
      <c r="C9" s="14">
        <v>64.95</v>
      </c>
      <c r="D9" s="15">
        <f t="shared" si="0"/>
        <v>2468.1</v>
      </c>
    </row>
    <row r="10" spans="1:4" x14ac:dyDescent="0.25">
      <c r="A10" t="s">
        <v>39</v>
      </c>
      <c r="B10" t="s">
        <v>40</v>
      </c>
      <c r="C10" s="14">
        <v>18</v>
      </c>
      <c r="D10" s="15">
        <f t="shared" si="0"/>
        <v>684</v>
      </c>
    </row>
    <row r="11" spans="1:4" x14ac:dyDescent="0.25">
      <c r="A11" t="s">
        <v>41</v>
      </c>
      <c r="B11" t="s">
        <v>42</v>
      </c>
      <c r="C11" s="14">
        <v>69.95</v>
      </c>
      <c r="D11" s="15">
        <f t="shared" si="0"/>
        <v>2658.1</v>
      </c>
    </row>
    <row r="12" spans="1:4" x14ac:dyDescent="0.25">
      <c r="A12" t="s">
        <v>43</v>
      </c>
      <c r="B12" t="s">
        <v>44</v>
      </c>
      <c r="C12" s="14">
        <v>54</v>
      </c>
      <c r="D12" s="15">
        <f t="shared" si="0"/>
        <v>2052</v>
      </c>
    </row>
    <row r="13" spans="1:4" x14ac:dyDescent="0.25">
      <c r="A13" t="s">
        <v>45</v>
      </c>
      <c r="B13" t="s">
        <v>46</v>
      </c>
      <c r="C13" s="14">
        <v>54</v>
      </c>
      <c r="D13" s="15">
        <f t="shared" si="0"/>
        <v>2052</v>
      </c>
    </row>
    <row r="14" spans="1:4" x14ac:dyDescent="0.25">
      <c r="A14" t="s">
        <v>47</v>
      </c>
      <c r="B14" t="s">
        <v>48</v>
      </c>
      <c r="C14" s="14">
        <v>19.95</v>
      </c>
      <c r="D14" s="15">
        <f t="shared" si="0"/>
        <v>758.1</v>
      </c>
    </row>
    <row r="15" spans="1:4" x14ac:dyDescent="0.25">
      <c r="A15" t="s">
        <v>49</v>
      </c>
      <c r="B15" t="s">
        <v>50</v>
      </c>
      <c r="C15" s="14">
        <v>34.950000000000003</v>
      </c>
      <c r="D15" s="15">
        <f t="shared" si="0"/>
        <v>1328.1000000000001</v>
      </c>
    </row>
    <row r="16" spans="1:4" x14ac:dyDescent="0.25">
      <c r="A16" t="s">
        <v>51</v>
      </c>
      <c r="B16" t="s">
        <v>52</v>
      </c>
      <c r="C16" s="14">
        <v>14.95</v>
      </c>
      <c r="D16" s="15">
        <f t="shared" si="0"/>
        <v>568.1</v>
      </c>
    </row>
    <row r="17" spans="1:5" x14ac:dyDescent="0.25">
      <c r="A17" t="s">
        <v>53</v>
      </c>
      <c r="B17" t="s">
        <v>54</v>
      </c>
      <c r="C17" s="14">
        <v>44.95</v>
      </c>
      <c r="D17" s="15">
        <f t="shared" si="0"/>
        <v>1708.1000000000001</v>
      </c>
    </row>
    <row r="18" spans="1:5" x14ac:dyDescent="0.25">
      <c r="A18" t="s">
        <v>55</v>
      </c>
      <c r="B18" t="s">
        <v>56</v>
      </c>
      <c r="C18" s="14">
        <v>44.95</v>
      </c>
      <c r="D18" s="15">
        <f t="shared" si="0"/>
        <v>1708.1000000000001</v>
      </c>
    </row>
    <row r="19" spans="1:5" x14ac:dyDescent="0.25">
      <c r="A19" s="121" t="s">
        <v>57</v>
      </c>
      <c r="B19" s="121"/>
      <c r="C19" s="14">
        <f>SUM(C4:C18)</f>
        <v>554.5</v>
      </c>
      <c r="D19" s="18"/>
      <c r="E19" t="s">
        <v>100</v>
      </c>
    </row>
    <row r="22" spans="1:5" x14ac:dyDescent="0.25">
      <c r="B22" s="16" t="s">
        <v>58</v>
      </c>
      <c r="C22" s="14">
        <f>MAX(C4:C18)</f>
        <v>69.95</v>
      </c>
      <c r="D22" s="18"/>
      <c r="E22" t="s">
        <v>100</v>
      </c>
    </row>
    <row r="23" spans="1:5" x14ac:dyDescent="0.25">
      <c r="B23" s="16" t="s">
        <v>59</v>
      </c>
      <c r="C23" s="14">
        <f>MIN(C4:C18)</f>
        <v>10</v>
      </c>
      <c r="D23" s="18"/>
      <c r="E23" t="s">
        <v>100</v>
      </c>
    </row>
    <row r="24" spans="1:5" x14ac:dyDescent="0.25">
      <c r="B24" s="16" t="s">
        <v>60</v>
      </c>
      <c r="C24" s="14">
        <f>AVERAGE(C4:C18)</f>
        <v>36.966666666666669</v>
      </c>
      <c r="D24" s="18"/>
      <c r="E24" t="s">
        <v>100</v>
      </c>
    </row>
    <row r="25" spans="1:5" x14ac:dyDescent="0.25">
      <c r="B25" s="16" t="s">
        <v>61</v>
      </c>
      <c r="C25">
        <f>COUNT(C4:C18)</f>
        <v>15</v>
      </c>
      <c r="D25" s="19"/>
      <c r="E25" t="s">
        <v>100</v>
      </c>
    </row>
    <row r="26" spans="1:5" x14ac:dyDescent="0.25">
      <c r="B26" s="16" t="s">
        <v>62</v>
      </c>
      <c r="C26" s="14">
        <f>C19</f>
        <v>554.5</v>
      </c>
      <c r="D26" s="19"/>
      <c r="E26" t="s">
        <v>100</v>
      </c>
    </row>
  </sheetData>
  <mergeCells count="1">
    <mergeCell ref="A19:B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1CAE-1072-4115-ABFF-EF8BB70F35E6}">
  <sheetPr>
    <tabColor theme="9"/>
  </sheetPr>
  <dimension ref="B2:L32"/>
  <sheetViews>
    <sheetView workbookViewId="0">
      <selection activeCell="J31" sqref="J31"/>
    </sheetView>
  </sheetViews>
  <sheetFormatPr defaultRowHeight="15" x14ac:dyDescent="0.25"/>
  <cols>
    <col min="2" max="2" width="18.5703125" bestFit="1" customWidth="1"/>
    <col min="4" max="4" width="21.7109375" bestFit="1" customWidth="1"/>
    <col min="12" max="12" width="10.42578125" customWidth="1"/>
  </cols>
  <sheetData>
    <row r="2" spans="2:12" ht="23.25" x14ac:dyDescent="0.35">
      <c r="B2" s="1" t="s">
        <v>95</v>
      </c>
    </row>
    <row r="4" spans="2:12" x14ac:dyDescent="0.25">
      <c r="B4" s="44" t="s">
        <v>101</v>
      </c>
    </row>
    <row r="6" spans="2:12" x14ac:dyDescent="0.25">
      <c r="B6" s="77">
        <v>55</v>
      </c>
      <c r="C6" s="78">
        <v>99</v>
      </c>
      <c r="D6" s="19" t="s">
        <v>200</v>
      </c>
      <c r="I6" s="77">
        <v>17</v>
      </c>
      <c r="J6" s="78">
        <v>42</v>
      </c>
      <c r="K6" s="19"/>
      <c r="L6" t="s">
        <v>100</v>
      </c>
    </row>
    <row r="7" spans="2:12" x14ac:dyDescent="0.25">
      <c r="B7" s="77">
        <v>17</v>
      </c>
      <c r="C7" s="78">
        <v>51</v>
      </c>
      <c r="D7" s="19" t="s">
        <v>200</v>
      </c>
      <c r="I7" s="77">
        <v>97</v>
      </c>
      <c r="J7" s="78">
        <v>20</v>
      </c>
      <c r="K7" s="19"/>
      <c r="L7" t="s">
        <v>100</v>
      </c>
    </row>
    <row r="8" spans="2:12" x14ac:dyDescent="0.25">
      <c r="B8" s="77">
        <v>35</v>
      </c>
      <c r="C8" s="78">
        <v>72</v>
      </c>
      <c r="D8" s="19" t="s">
        <v>200</v>
      </c>
      <c r="I8" s="77">
        <v>97</v>
      </c>
      <c r="J8" s="78">
        <v>78</v>
      </c>
      <c r="K8" s="19"/>
      <c r="L8" t="s">
        <v>100</v>
      </c>
    </row>
    <row r="9" spans="2:12" x14ac:dyDescent="0.25">
      <c r="B9" s="77">
        <v>51</v>
      </c>
      <c r="C9" s="78">
        <v>7</v>
      </c>
      <c r="D9" s="19" t="s">
        <v>201</v>
      </c>
      <c r="I9" s="77">
        <v>59</v>
      </c>
      <c r="J9" s="78">
        <v>65</v>
      </c>
      <c r="K9" s="19"/>
      <c r="L9" t="s">
        <v>100</v>
      </c>
    </row>
    <row r="10" spans="2:12" x14ac:dyDescent="0.25">
      <c r="B10" s="77">
        <v>46</v>
      </c>
      <c r="C10" s="78">
        <v>79</v>
      </c>
      <c r="D10" s="19" t="s">
        <v>200</v>
      </c>
      <c r="I10" s="77">
        <v>54</v>
      </c>
      <c r="J10" s="78">
        <v>8</v>
      </c>
      <c r="K10" s="19"/>
      <c r="L10" t="s">
        <v>100</v>
      </c>
    </row>
    <row r="11" spans="2:12" x14ac:dyDescent="0.25">
      <c r="B11" s="77">
        <v>34</v>
      </c>
      <c r="C11" s="78">
        <v>57</v>
      </c>
      <c r="D11" s="19" t="s">
        <v>200</v>
      </c>
      <c r="I11" s="77">
        <v>17</v>
      </c>
      <c r="J11" s="78">
        <v>82</v>
      </c>
      <c r="K11" s="19"/>
      <c r="L11" t="s">
        <v>100</v>
      </c>
    </row>
    <row r="12" spans="2:12" x14ac:dyDescent="0.25">
      <c r="B12" s="77">
        <v>24</v>
      </c>
      <c r="C12" s="78">
        <v>84</v>
      </c>
      <c r="D12" s="19" t="s">
        <v>200</v>
      </c>
      <c r="I12" s="77">
        <v>73</v>
      </c>
      <c r="J12" s="78">
        <v>13</v>
      </c>
      <c r="K12" s="19"/>
      <c r="L12" t="s">
        <v>100</v>
      </c>
    </row>
    <row r="13" spans="2:12" x14ac:dyDescent="0.25">
      <c r="B13" s="77">
        <v>35</v>
      </c>
      <c r="C13" s="78">
        <v>16</v>
      </c>
      <c r="D13" s="19" t="s">
        <v>201</v>
      </c>
      <c r="I13" s="77">
        <v>83</v>
      </c>
      <c r="J13" s="78">
        <v>68</v>
      </c>
      <c r="K13" s="19"/>
      <c r="L13" t="s">
        <v>100</v>
      </c>
    </row>
    <row r="14" spans="2:12" x14ac:dyDescent="0.25">
      <c r="B14" s="77">
        <v>78</v>
      </c>
      <c r="C14" s="78">
        <v>95</v>
      </c>
      <c r="D14" s="19" t="s">
        <v>200</v>
      </c>
      <c r="I14" s="77">
        <v>94</v>
      </c>
      <c r="J14" s="78">
        <v>69</v>
      </c>
      <c r="K14" s="19"/>
      <c r="L14" t="s">
        <v>100</v>
      </c>
    </row>
    <row r="15" spans="2:12" x14ac:dyDescent="0.25">
      <c r="B15" s="77">
        <v>95</v>
      </c>
      <c r="C15" s="78">
        <v>26</v>
      </c>
      <c r="D15" s="19" t="s">
        <v>201</v>
      </c>
      <c r="I15" s="77">
        <v>43</v>
      </c>
      <c r="J15" s="78">
        <v>32</v>
      </c>
      <c r="K15" s="19"/>
      <c r="L15" t="s">
        <v>100</v>
      </c>
    </row>
    <row r="16" spans="2:12" x14ac:dyDescent="0.25">
      <c r="B16" s="77">
        <v>89</v>
      </c>
      <c r="C16" s="78">
        <v>64</v>
      </c>
      <c r="D16" s="19" t="s">
        <v>201</v>
      </c>
      <c r="I16" s="77">
        <v>9</v>
      </c>
      <c r="J16" s="78">
        <v>89</v>
      </c>
      <c r="K16" s="19"/>
      <c r="L16" t="s">
        <v>100</v>
      </c>
    </row>
    <row r="17" spans="2:12" x14ac:dyDescent="0.25">
      <c r="B17" s="77">
        <v>92</v>
      </c>
      <c r="C17" s="78">
        <v>52</v>
      </c>
      <c r="D17" s="19" t="s">
        <v>201</v>
      </c>
      <c r="I17" s="77">
        <v>44</v>
      </c>
      <c r="J17" s="78">
        <v>100</v>
      </c>
      <c r="K17" s="19"/>
      <c r="L17" t="s">
        <v>100</v>
      </c>
    </row>
    <row r="18" spans="2:12" x14ac:dyDescent="0.25">
      <c r="B18" s="77">
        <v>24</v>
      </c>
      <c r="C18" s="78">
        <v>96</v>
      </c>
      <c r="D18" s="19" t="s">
        <v>200</v>
      </c>
      <c r="I18" s="77">
        <v>1</v>
      </c>
      <c r="J18" s="78">
        <v>38</v>
      </c>
      <c r="K18" s="19"/>
      <c r="L18" t="s">
        <v>100</v>
      </c>
    </row>
    <row r="19" spans="2:12" x14ac:dyDescent="0.25">
      <c r="B19" s="77">
        <v>83</v>
      </c>
      <c r="C19" s="78">
        <v>31</v>
      </c>
      <c r="D19" s="19" t="s">
        <v>201</v>
      </c>
      <c r="I19" s="77">
        <v>85</v>
      </c>
      <c r="J19" s="78">
        <v>32</v>
      </c>
      <c r="K19" s="19"/>
      <c r="L19" t="s">
        <v>100</v>
      </c>
    </row>
    <row r="20" spans="2:12" x14ac:dyDescent="0.25">
      <c r="B20" s="77">
        <v>35</v>
      </c>
      <c r="C20" s="78">
        <v>53</v>
      </c>
      <c r="D20" s="19" t="s">
        <v>200</v>
      </c>
      <c r="I20" s="77">
        <v>26</v>
      </c>
      <c r="J20" s="78">
        <v>12</v>
      </c>
      <c r="K20" s="19"/>
      <c r="L20" t="s">
        <v>100</v>
      </c>
    </row>
    <row r="21" spans="2:12" x14ac:dyDescent="0.25">
      <c r="B21" s="77">
        <v>33</v>
      </c>
      <c r="C21" s="78">
        <v>51</v>
      </c>
      <c r="D21" s="19" t="s">
        <v>200</v>
      </c>
      <c r="I21" s="77">
        <v>27</v>
      </c>
      <c r="J21" s="78">
        <v>57</v>
      </c>
      <c r="K21" s="19"/>
      <c r="L21" t="s">
        <v>100</v>
      </c>
    </row>
    <row r="23" spans="2:12" x14ac:dyDescent="0.25">
      <c r="B23" s="44" t="s">
        <v>102</v>
      </c>
    </row>
    <row r="25" spans="2:12" x14ac:dyDescent="0.25">
      <c r="B25" s="77" t="s">
        <v>96</v>
      </c>
      <c r="C25" s="78" t="s">
        <v>97</v>
      </c>
      <c r="D25" s="19" t="s">
        <v>202</v>
      </c>
      <c r="I25" s="77" t="s">
        <v>103</v>
      </c>
      <c r="J25" s="78" t="s">
        <v>104</v>
      </c>
      <c r="K25" s="19"/>
      <c r="L25" t="s">
        <v>100</v>
      </c>
    </row>
    <row r="26" spans="2:12" x14ac:dyDescent="0.25">
      <c r="B26" s="77" t="s">
        <v>96</v>
      </c>
      <c r="C26" s="78" t="s">
        <v>97</v>
      </c>
      <c r="D26" s="19" t="s">
        <v>202</v>
      </c>
      <c r="I26" s="77" t="s">
        <v>104</v>
      </c>
      <c r="J26" s="78" t="s">
        <v>104</v>
      </c>
      <c r="K26" s="19"/>
      <c r="L26" t="s">
        <v>100</v>
      </c>
    </row>
    <row r="27" spans="2:12" x14ac:dyDescent="0.25">
      <c r="B27" s="77" t="s">
        <v>96</v>
      </c>
      <c r="C27" s="78" t="s">
        <v>97</v>
      </c>
      <c r="D27" s="19" t="s">
        <v>202</v>
      </c>
      <c r="I27" s="77" t="s">
        <v>103</v>
      </c>
      <c r="J27" s="78" t="s">
        <v>104</v>
      </c>
      <c r="K27" s="19"/>
      <c r="L27" t="s">
        <v>100</v>
      </c>
    </row>
    <row r="28" spans="2:12" x14ac:dyDescent="0.25">
      <c r="B28" s="77" t="s">
        <v>97</v>
      </c>
      <c r="C28" s="78" t="s">
        <v>97</v>
      </c>
      <c r="D28" s="19" t="s">
        <v>203</v>
      </c>
      <c r="I28" s="77" t="s">
        <v>104</v>
      </c>
      <c r="J28" s="78" t="s">
        <v>104</v>
      </c>
      <c r="K28" s="19"/>
      <c r="L28" t="s">
        <v>100</v>
      </c>
    </row>
    <row r="29" spans="2:12" x14ac:dyDescent="0.25">
      <c r="B29" s="77" t="s">
        <v>96</v>
      </c>
      <c r="C29" s="78" t="s">
        <v>97</v>
      </c>
      <c r="D29" s="19" t="s">
        <v>202</v>
      </c>
      <c r="I29" s="77" t="s">
        <v>103</v>
      </c>
      <c r="J29" s="78" t="s">
        <v>104</v>
      </c>
      <c r="K29" s="19"/>
      <c r="L29" t="s">
        <v>100</v>
      </c>
    </row>
    <row r="30" spans="2:12" x14ac:dyDescent="0.25">
      <c r="B30" s="77" t="s">
        <v>96</v>
      </c>
      <c r="C30" s="78" t="s">
        <v>96</v>
      </c>
      <c r="D30" s="19" t="s">
        <v>203</v>
      </c>
      <c r="I30" s="77" t="s">
        <v>103</v>
      </c>
      <c r="J30" s="78" t="s">
        <v>103</v>
      </c>
      <c r="K30" s="19"/>
      <c r="L30" t="s">
        <v>100</v>
      </c>
    </row>
    <row r="31" spans="2:12" x14ac:dyDescent="0.25">
      <c r="B31" s="77" t="s">
        <v>96</v>
      </c>
      <c r="C31" s="78" t="s">
        <v>97</v>
      </c>
      <c r="D31" s="19" t="s">
        <v>202</v>
      </c>
      <c r="I31" s="77" t="s">
        <v>103</v>
      </c>
      <c r="J31" s="78" t="s">
        <v>103</v>
      </c>
      <c r="K31" s="19"/>
      <c r="L31" t="s">
        <v>100</v>
      </c>
    </row>
    <row r="32" spans="2:12" x14ac:dyDescent="0.25">
      <c r="B32" s="77" t="s">
        <v>96</v>
      </c>
      <c r="C32" s="78" t="s">
        <v>97</v>
      </c>
      <c r="D32" s="19" t="s">
        <v>202</v>
      </c>
      <c r="I32" s="77" t="s">
        <v>103</v>
      </c>
      <c r="J32" s="78" t="s">
        <v>104</v>
      </c>
      <c r="K32" s="19"/>
      <c r="L32" t="s">
        <v>100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6D0C-F3A1-47D4-8B4A-A0788DE278BE}">
  <dimension ref="A5:I25"/>
  <sheetViews>
    <sheetView topLeftCell="A4" workbookViewId="0">
      <selection activeCell="L16" sqref="L16"/>
    </sheetView>
  </sheetViews>
  <sheetFormatPr defaultColWidth="9.140625" defaultRowHeight="12.75" x14ac:dyDescent="0.2"/>
  <cols>
    <col min="1" max="1" width="9.140625" style="21"/>
    <col min="2" max="2" width="12.7109375" style="21" customWidth="1"/>
    <col min="3" max="6" width="10.7109375" style="21" customWidth="1"/>
    <col min="7" max="8" width="9.140625" style="21"/>
    <col min="9" max="9" width="9.7109375" style="21" bestFit="1" customWidth="1"/>
    <col min="10" max="16384" width="9.140625" style="21"/>
  </cols>
  <sheetData>
    <row r="5" spans="1:8" ht="18" x14ac:dyDescent="0.25">
      <c r="A5" s="20" t="s">
        <v>64</v>
      </c>
    </row>
    <row r="7" spans="1:8" s="83" customFormat="1" ht="15" x14ac:dyDescent="0.25">
      <c r="A7" s="44" t="s">
        <v>119</v>
      </c>
    </row>
    <row r="8" spans="1:8" ht="13.5" thickBot="1" x14ac:dyDescent="0.25"/>
    <row r="9" spans="1:8" ht="14.25" thickTop="1" thickBot="1" x14ac:dyDescent="0.25">
      <c r="A9" s="22" t="s">
        <v>65</v>
      </c>
      <c r="B9" s="23" t="s">
        <v>66</v>
      </c>
      <c r="C9" s="24" t="s">
        <v>67</v>
      </c>
      <c r="D9" s="24" t="s">
        <v>68</v>
      </c>
      <c r="E9" s="24" t="s">
        <v>69</v>
      </c>
      <c r="F9" s="25" t="s">
        <v>70</v>
      </c>
      <c r="G9" s="26" t="s">
        <v>71</v>
      </c>
      <c r="H9" s="26" t="s">
        <v>72</v>
      </c>
    </row>
    <row r="10" spans="1:8" ht="14.25" thickTop="1" thickBot="1" x14ac:dyDescent="0.25">
      <c r="A10" s="27" t="s">
        <v>73</v>
      </c>
      <c r="B10" s="28" t="s">
        <v>74</v>
      </c>
      <c r="C10" s="29">
        <v>2</v>
      </c>
      <c r="D10" s="30">
        <v>2</v>
      </c>
      <c r="E10" s="30">
        <v>1</v>
      </c>
      <c r="F10" s="31">
        <v>3</v>
      </c>
      <c r="G10" s="32">
        <f>AVERAGE(C10:F10)</f>
        <v>2</v>
      </c>
      <c r="H10" s="33" t="str">
        <f>IF(G10&lt;=1.3,"Přijatý","Nepřijatý")</f>
        <v>Nepřijatý</v>
      </c>
    </row>
    <row r="11" spans="1:8" ht="14.25" thickTop="1" thickBot="1" x14ac:dyDescent="0.25">
      <c r="A11" s="27" t="s">
        <v>75</v>
      </c>
      <c r="B11" s="28" t="s">
        <v>76</v>
      </c>
      <c r="C11" s="29">
        <v>3</v>
      </c>
      <c r="D11" s="30">
        <v>2</v>
      </c>
      <c r="E11" s="30">
        <v>1</v>
      </c>
      <c r="F11" s="31">
        <v>2</v>
      </c>
      <c r="G11" s="32">
        <f t="shared" ref="G11:G14" si="0">AVERAGE(C11:F11)</f>
        <v>2</v>
      </c>
      <c r="H11" s="33" t="str">
        <f t="shared" ref="H11:H14" si="1">IF(G11&lt;=1.3,"Přijatý","Nepřijatý")</f>
        <v>Nepřijatý</v>
      </c>
    </row>
    <row r="12" spans="1:8" ht="14.25" thickTop="1" thickBot="1" x14ac:dyDescent="0.25">
      <c r="A12" s="27" t="s">
        <v>77</v>
      </c>
      <c r="B12" s="28" t="s">
        <v>78</v>
      </c>
      <c r="C12" s="29">
        <v>1</v>
      </c>
      <c r="D12" s="30">
        <v>2</v>
      </c>
      <c r="E12" s="30">
        <v>1</v>
      </c>
      <c r="F12" s="31">
        <v>1</v>
      </c>
      <c r="G12" s="32">
        <f t="shared" si="0"/>
        <v>1.25</v>
      </c>
      <c r="H12" s="33" t="str">
        <f t="shared" si="1"/>
        <v>Přijatý</v>
      </c>
    </row>
    <row r="13" spans="1:8" ht="14.25" thickTop="1" thickBot="1" x14ac:dyDescent="0.25">
      <c r="A13" s="27" t="s">
        <v>79</v>
      </c>
      <c r="B13" s="28" t="s">
        <v>80</v>
      </c>
      <c r="C13" s="29">
        <v>1</v>
      </c>
      <c r="D13" s="30">
        <v>1</v>
      </c>
      <c r="E13" s="30">
        <v>2</v>
      </c>
      <c r="F13" s="31">
        <v>2</v>
      </c>
      <c r="G13" s="32">
        <f t="shared" si="0"/>
        <v>1.5</v>
      </c>
      <c r="H13" s="33" t="str">
        <f t="shared" si="1"/>
        <v>Nepřijatý</v>
      </c>
    </row>
    <row r="14" spans="1:8" ht="14.25" thickTop="1" thickBot="1" x14ac:dyDescent="0.25">
      <c r="A14" s="27" t="s">
        <v>73</v>
      </c>
      <c r="B14" s="28" t="s">
        <v>81</v>
      </c>
      <c r="C14" s="36">
        <v>2</v>
      </c>
      <c r="D14" s="37">
        <v>1</v>
      </c>
      <c r="E14" s="37">
        <v>1</v>
      </c>
      <c r="F14" s="84">
        <v>1</v>
      </c>
      <c r="G14" s="85">
        <f t="shared" si="0"/>
        <v>1.25</v>
      </c>
      <c r="H14" s="86" t="str">
        <f t="shared" si="1"/>
        <v>Přijatý</v>
      </c>
    </row>
    <row r="15" spans="1:8" ht="13.5" thickTop="1" x14ac:dyDescent="0.2">
      <c r="A15" s="41"/>
      <c r="B15" s="42"/>
      <c r="C15" s="43"/>
      <c r="D15" s="43"/>
      <c r="E15" s="43"/>
      <c r="F15" s="43"/>
    </row>
    <row r="17" spans="1:9" ht="15" x14ac:dyDescent="0.25">
      <c r="A17"/>
      <c r="B17"/>
      <c r="C17"/>
      <c r="D17"/>
    </row>
    <row r="18" spans="1:9" ht="15.75" thickBot="1" x14ac:dyDescent="0.3">
      <c r="A18"/>
      <c r="B18"/>
      <c r="C18"/>
    </row>
    <row r="19" spans="1:9" ht="14.25" thickTop="1" thickBot="1" x14ac:dyDescent="0.25">
      <c r="A19" s="22" t="s">
        <v>65</v>
      </c>
      <c r="B19" s="23" t="s">
        <v>66</v>
      </c>
      <c r="C19" s="24" t="s">
        <v>67</v>
      </c>
      <c r="D19" s="24" t="s">
        <v>68</v>
      </c>
      <c r="E19" s="24" t="s">
        <v>69</v>
      </c>
      <c r="F19" s="25" t="s">
        <v>70</v>
      </c>
      <c r="G19" s="26" t="s">
        <v>71</v>
      </c>
      <c r="H19" s="26" t="s">
        <v>72</v>
      </c>
    </row>
    <row r="20" spans="1:9" ht="16.5" thickTop="1" thickBot="1" x14ac:dyDescent="0.3">
      <c r="A20" s="27" t="s">
        <v>73</v>
      </c>
      <c r="B20" s="28" t="s">
        <v>74</v>
      </c>
      <c r="C20" s="29">
        <v>2</v>
      </c>
      <c r="D20" s="30">
        <v>2</v>
      </c>
      <c r="E20" s="30">
        <v>1</v>
      </c>
      <c r="F20" s="31">
        <v>3</v>
      </c>
      <c r="G20" s="32"/>
      <c r="H20" s="33"/>
      <c r="I20" t="s">
        <v>100</v>
      </c>
    </row>
    <row r="21" spans="1:9" ht="16.5" thickTop="1" thickBot="1" x14ac:dyDescent="0.3">
      <c r="A21" s="27" t="s">
        <v>75</v>
      </c>
      <c r="B21" s="28" t="s">
        <v>76</v>
      </c>
      <c r="C21" s="29">
        <v>3</v>
      </c>
      <c r="D21" s="30">
        <v>2</v>
      </c>
      <c r="E21" s="30">
        <v>1</v>
      </c>
      <c r="F21" s="31">
        <v>2</v>
      </c>
      <c r="G21" s="34"/>
      <c r="H21" s="35"/>
      <c r="I21" t="s">
        <v>100</v>
      </c>
    </row>
    <row r="22" spans="1:9" ht="16.5" thickTop="1" thickBot="1" x14ac:dyDescent="0.3">
      <c r="A22" s="27" t="s">
        <v>77</v>
      </c>
      <c r="B22" s="28" t="s">
        <v>78</v>
      </c>
      <c r="C22" s="29">
        <v>1</v>
      </c>
      <c r="D22" s="30">
        <v>2</v>
      </c>
      <c r="E22" s="30">
        <v>1</v>
      </c>
      <c r="F22" s="31">
        <v>3</v>
      </c>
      <c r="G22" s="34"/>
      <c r="H22" s="35"/>
      <c r="I22" t="s">
        <v>100</v>
      </c>
    </row>
    <row r="23" spans="1:9" ht="16.5" thickTop="1" thickBot="1" x14ac:dyDescent="0.3">
      <c r="A23" s="27" t="s">
        <v>79</v>
      </c>
      <c r="B23" s="28" t="s">
        <v>80</v>
      </c>
      <c r="C23" s="29">
        <v>1</v>
      </c>
      <c r="D23" s="30">
        <v>1</v>
      </c>
      <c r="E23" s="30">
        <v>2</v>
      </c>
      <c r="F23" s="31">
        <v>2</v>
      </c>
      <c r="G23" s="34"/>
      <c r="H23" s="35"/>
      <c r="I23" t="s">
        <v>100</v>
      </c>
    </row>
    <row r="24" spans="1:9" ht="16.5" thickTop="1" thickBot="1" x14ac:dyDescent="0.3">
      <c r="A24" s="27" t="s">
        <v>73</v>
      </c>
      <c r="B24" s="28" t="s">
        <v>81</v>
      </c>
      <c r="C24" s="36">
        <v>2</v>
      </c>
      <c r="D24" s="37">
        <v>1</v>
      </c>
      <c r="E24" s="37">
        <v>1</v>
      </c>
      <c r="F24" s="38">
        <v>1</v>
      </c>
      <c r="G24" s="39"/>
      <c r="H24" s="40"/>
      <c r="I24" t="s">
        <v>100</v>
      </c>
    </row>
    <row r="25" spans="1:9" ht="13.5" thickTop="1" x14ac:dyDescent="0.2"/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6770-796D-4DB8-8DDD-E133EEF16AF6}">
  <sheetPr>
    <tabColor theme="9"/>
  </sheetPr>
  <dimension ref="B2:U31"/>
  <sheetViews>
    <sheetView workbookViewId="0">
      <selection activeCell="K36" sqref="K36"/>
    </sheetView>
  </sheetViews>
  <sheetFormatPr defaultRowHeight="15" x14ac:dyDescent="0.25"/>
  <cols>
    <col min="2" max="2" width="15.85546875" bestFit="1" customWidth="1"/>
    <col min="4" max="4" width="17" bestFit="1" customWidth="1"/>
    <col min="6" max="6" width="12.85546875" bestFit="1" customWidth="1"/>
    <col min="10" max="10" width="18.7109375" bestFit="1" customWidth="1"/>
    <col min="13" max="13" width="15.85546875" bestFit="1" customWidth="1"/>
    <col min="14" max="14" width="9.5703125" customWidth="1"/>
    <col min="15" max="15" width="17" bestFit="1" customWidth="1"/>
    <col min="17" max="17" width="12.85546875" bestFit="1" customWidth="1"/>
    <col min="21" max="21" width="18.7109375" bestFit="1" customWidth="1"/>
  </cols>
  <sheetData>
    <row r="2" spans="2:21" ht="23.25" x14ac:dyDescent="0.35">
      <c r="B2" s="122" t="s">
        <v>120</v>
      </c>
      <c r="C2" s="122"/>
      <c r="D2" s="122"/>
      <c r="E2" s="122"/>
    </row>
    <row r="4" spans="2:21" x14ac:dyDescent="0.25">
      <c r="B4" s="123" t="s">
        <v>98</v>
      </c>
      <c r="C4" s="123"/>
      <c r="M4" s="120" t="s">
        <v>99</v>
      </c>
      <c r="N4" s="120"/>
    </row>
    <row r="6" spans="2:21" x14ac:dyDescent="0.25">
      <c r="B6" t="s">
        <v>121</v>
      </c>
      <c r="D6" t="s">
        <v>122</v>
      </c>
      <c r="F6" t="s">
        <v>123</v>
      </c>
      <c r="H6" t="s">
        <v>124</v>
      </c>
      <c r="J6" t="s">
        <v>125</v>
      </c>
      <c r="M6" t="s">
        <v>127</v>
      </c>
      <c r="O6" t="s">
        <v>128</v>
      </c>
      <c r="Q6" t="s">
        <v>123</v>
      </c>
      <c r="S6" t="s">
        <v>124</v>
      </c>
      <c r="U6" t="s">
        <v>126</v>
      </c>
    </row>
    <row r="8" spans="2:21" x14ac:dyDescent="0.25">
      <c r="B8">
        <v>86</v>
      </c>
      <c r="D8">
        <v>86</v>
      </c>
      <c r="F8">
        <v>86</v>
      </c>
      <c r="H8">
        <v>86</v>
      </c>
      <c r="J8" t="s">
        <v>96</v>
      </c>
      <c r="M8">
        <v>86</v>
      </c>
      <c r="O8">
        <v>86</v>
      </c>
      <c r="Q8">
        <v>86</v>
      </c>
      <c r="S8">
        <v>86</v>
      </c>
      <c r="U8" t="s">
        <v>96</v>
      </c>
    </row>
    <row r="9" spans="2:21" x14ac:dyDescent="0.25">
      <c r="B9">
        <v>59</v>
      </c>
      <c r="D9">
        <v>59</v>
      </c>
      <c r="F9">
        <v>59</v>
      </c>
      <c r="H9">
        <v>59</v>
      </c>
      <c r="J9" t="s">
        <v>96</v>
      </c>
      <c r="M9">
        <v>59</v>
      </c>
      <c r="O9">
        <v>59</v>
      </c>
      <c r="Q9">
        <v>59</v>
      </c>
      <c r="S9">
        <v>59</v>
      </c>
      <c r="U9" t="s">
        <v>96</v>
      </c>
    </row>
    <row r="10" spans="2:21" x14ac:dyDescent="0.25">
      <c r="B10">
        <v>21</v>
      </c>
      <c r="D10">
        <v>21</v>
      </c>
      <c r="F10">
        <v>21</v>
      </c>
      <c r="H10">
        <v>21</v>
      </c>
      <c r="J10" t="s">
        <v>103</v>
      </c>
      <c r="M10">
        <v>21</v>
      </c>
      <c r="O10">
        <v>21</v>
      </c>
      <c r="Q10">
        <v>21</v>
      </c>
      <c r="S10">
        <v>21</v>
      </c>
      <c r="U10" t="s">
        <v>103</v>
      </c>
    </row>
    <row r="11" spans="2:21" x14ac:dyDescent="0.25">
      <c r="B11">
        <v>30</v>
      </c>
      <c r="D11">
        <v>30</v>
      </c>
      <c r="F11">
        <v>30</v>
      </c>
      <c r="H11">
        <v>30</v>
      </c>
      <c r="J11" t="s">
        <v>96</v>
      </c>
      <c r="M11">
        <v>30</v>
      </c>
      <c r="O11">
        <v>30</v>
      </c>
      <c r="Q11">
        <v>30</v>
      </c>
      <c r="S11">
        <v>30</v>
      </c>
      <c r="U11" t="s">
        <v>96</v>
      </c>
    </row>
    <row r="12" spans="2:21" x14ac:dyDescent="0.25">
      <c r="B12">
        <v>86</v>
      </c>
      <c r="D12">
        <v>86</v>
      </c>
      <c r="F12">
        <v>86</v>
      </c>
      <c r="H12">
        <v>86</v>
      </c>
      <c r="J12" t="s">
        <v>103</v>
      </c>
      <c r="M12">
        <v>86</v>
      </c>
      <c r="O12">
        <v>86</v>
      </c>
      <c r="Q12">
        <v>86</v>
      </c>
      <c r="S12">
        <v>86</v>
      </c>
      <c r="U12" t="s">
        <v>103</v>
      </c>
    </row>
    <row r="13" spans="2:21" x14ac:dyDescent="0.25">
      <c r="B13">
        <v>73</v>
      </c>
      <c r="D13">
        <v>73</v>
      </c>
      <c r="F13">
        <v>73</v>
      </c>
      <c r="H13">
        <v>73</v>
      </c>
      <c r="J13" t="s">
        <v>103</v>
      </c>
      <c r="M13">
        <v>73</v>
      </c>
      <c r="O13">
        <v>73</v>
      </c>
      <c r="Q13">
        <v>73</v>
      </c>
      <c r="S13">
        <v>73</v>
      </c>
      <c r="U13" t="s">
        <v>103</v>
      </c>
    </row>
    <row r="14" spans="2:21" x14ac:dyDescent="0.25">
      <c r="B14">
        <v>4</v>
      </c>
      <c r="D14">
        <v>4</v>
      </c>
      <c r="F14">
        <v>4</v>
      </c>
      <c r="H14">
        <v>4</v>
      </c>
      <c r="J14" t="s">
        <v>103</v>
      </c>
      <c r="M14">
        <v>4</v>
      </c>
      <c r="O14">
        <v>4</v>
      </c>
      <c r="Q14">
        <v>4</v>
      </c>
      <c r="S14">
        <v>4</v>
      </c>
      <c r="U14" t="s">
        <v>103</v>
      </c>
    </row>
    <row r="15" spans="2:21" x14ac:dyDescent="0.25">
      <c r="B15">
        <v>98</v>
      </c>
      <c r="D15">
        <v>98</v>
      </c>
      <c r="F15">
        <v>98</v>
      </c>
      <c r="H15">
        <v>98</v>
      </c>
      <c r="J15" t="s">
        <v>103</v>
      </c>
      <c r="M15">
        <v>98</v>
      </c>
      <c r="O15">
        <v>98</v>
      </c>
      <c r="Q15">
        <v>98</v>
      </c>
      <c r="S15">
        <v>98</v>
      </c>
      <c r="U15" t="s">
        <v>103</v>
      </c>
    </row>
    <row r="16" spans="2:21" x14ac:dyDescent="0.25">
      <c r="B16">
        <v>52</v>
      </c>
      <c r="D16">
        <v>52</v>
      </c>
      <c r="F16">
        <v>52</v>
      </c>
      <c r="H16">
        <v>52</v>
      </c>
      <c r="J16" t="s">
        <v>103</v>
      </c>
      <c r="M16">
        <v>52</v>
      </c>
      <c r="O16">
        <v>52</v>
      </c>
      <c r="Q16">
        <v>52</v>
      </c>
      <c r="S16">
        <v>52</v>
      </c>
      <c r="U16" t="s">
        <v>103</v>
      </c>
    </row>
    <row r="17" spans="2:21" x14ac:dyDescent="0.25">
      <c r="B17">
        <v>35</v>
      </c>
      <c r="D17">
        <v>35</v>
      </c>
      <c r="F17">
        <v>35</v>
      </c>
      <c r="H17">
        <v>35</v>
      </c>
      <c r="J17" t="s">
        <v>103</v>
      </c>
      <c r="M17">
        <v>35</v>
      </c>
      <c r="O17">
        <v>35</v>
      </c>
      <c r="Q17">
        <v>35</v>
      </c>
      <c r="S17">
        <v>35</v>
      </c>
      <c r="U17" t="s">
        <v>103</v>
      </c>
    </row>
    <row r="18" spans="2:21" x14ac:dyDescent="0.25">
      <c r="B18">
        <v>5</v>
      </c>
      <c r="D18">
        <v>5</v>
      </c>
      <c r="F18">
        <v>5</v>
      </c>
      <c r="H18">
        <v>5</v>
      </c>
      <c r="J18" t="s">
        <v>97</v>
      </c>
      <c r="M18">
        <v>5</v>
      </c>
      <c r="O18">
        <v>5</v>
      </c>
      <c r="Q18">
        <v>5</v>
      </c>
      <c r="S18">
        <v>5</v>
      </c>
      <c r="U18" t="s">
        <v>97</v>
      </c>
    </row>
    <row r="19" spans="2:21" x14ac:dyDescent="0.25">
      <c r="B19">
        <v>28</v>
      </c>
      <c r="D19">
        <v>28</v>
      </c>
      <c r="F19">
        <v>28</v>
      </c>
      <c r="H19">
        <v>28</v>
      </c>
      <c r="J19" t="s">
        <v>96</v>
      </c>
      <c r="M19">
        <v>28</v>
      </c>
      <c r="O19">
        <v>28</v>
      </c>
      <c r="Q19">
        <v>28</v>
      </c>
      <c r="S19">
        <v>28</v>
      </c>
      <c r="U19" t="s">
        <v>96</v>
      </c>
    </row>
    <row r="20" spans="2:21" x14ac:dyDescent="0.25">
      <c r="B20">
        <v>31</v>
      </c>
      <c r="D20">
        <v>31</v>
      </c>
      <c r="F20">
        <v>31</v>
      </c>
      <c r="H20">
        <v>31</v>
      </c>
      <c r="J20" t="s">
        <v>103</v>
      </c>
      <c r="M20">
        <v>31</v>
      </c>
      <c r="O20">
        <v>31</v>
      </c>
      <c r="Q20">
        <v>31</v>
      </c>
      <c r="S20">
        <v>31</v>
      </c>
      <c r="U20" t="s">
        <v>103</v>
      </c>
    </row>
    <row r="21" spans="2:21" x14ac:dyDescent="0.25">
      <c r="B21">
        <v>35</v>
      </c>
      <c r="D21">
        <v>35</v>
      </c>
      <c r="F21">
        <v>35</v>
      </c>
      <c r="H21">
        <v>35</v>
      </c>
      <c r="J21" t="s">
        <v>103</v>
      </c>
      <c r="M21">
        <v>35</v>
      </c>
      <c r="O21">
        <v>35</v>
      </c>
      <c r="Q21">
        <v>35</v>
      </c>
      <c r="S21">
        <v>35</v>
      </c>
      <c r="U21" t="s">
        <v>103</v>
      </c>
    </row>
    <row r="22" spans="2:21" x14ac:dyDescent="0.25">
      <c r="B22">
        <v>5</v>
      </c>
      <c r="D22">
        <v>5</v>
      </c>
      <c r="F22">
        <v>5</v>
      </c>
      <c r="H22">
        <v>5</v>
      </c>
      <c r="J22" t="s">
        <v>97</v>
      </c>
      <c r="M22">
        <v>5</v>
      </c>
      <c r="O22">
        <v>5</v>
      </c>
      <c r="Q22">
        <v>5</v>
      </c>
      <c r="S22">
        <v>5</v>
      </c>
      <c r="U22" t="s">
        <v>97</v>
      </c>
    </row>
    <row r="23" spans="2:21" x14ac:dyDescent="0.25">
      <c r="B23">
        <v>62</v>
      </c>
      <c r="D23">
        <v>62</v>
      </c>
      <c r="F23">
        <v>62</v>
      </c>
      <c r="H23">
        <v>62</v>
      </c>
      <c r="J23" t="s">
        <v>97</v>
      </c>
      <c r="M23">
        <v>62</v>
      </c>
      <c r="O23">
        <v>62</v>
      </c>
      <c r="Q23">
        <v>62</v>
      </c>
      <c r="S23">
        <v>62</v>
      </c>
      <c r="U23" t="s">
        <v>97</v>
      </c>
    </row>
    <row r="24" spans="2:21" x14ac:dyDescent="0.25">
      <c r="B24">
        <v>46</v>
      </c>
      <c r="D24">
        <v>46</v>
      </c>
      <c r="F24">
        <v>46</v>
      </c>
      <c r="H24">
        <v>46</v>
      </c>
      <c r="J24" t="s">
        <v>103</v>
      </c>
      <c r="M24">
        <v>46</v>
      </c>
      <c r="O24">
        <v>46</v>
      </c>
      <c r="Q24">
        <v>46</v>
      </c>
      <c r="S24">
        <v>46</v>
      </c>
      <c r="U24" t="s">
        <v>103</v>
      </c>
    </row>
    <row r="25" spans="2:21" x14ac:dyDescent="0.25">
      <c r="B25">
        <v>14</v>
      </c>
      <c r="D25">
        <v>14</v>
      </c>
      <c r="F25">
        <v>14</v>
      </c>
      <c r="H25">
        <v>14</v>
      </c>
      <c r="J25" t="s">
        <v>97</v>
      </c>
      <c r="M25">
        <v>14</v>
      </c>
      <c r="O25">
        <v>14</v>
      </c>
      <c r="Q25">
        <v>14</v>
      </c>
      <c r="S25">
        <v>14</v>
      </c>
      <c r="U25" t="s">
        <v>97</v>
      </c>
    </row>
    <row r="26" spans="2:21" x14ac:dyDescent="0.25">
      <c r="B26">
        <v>56</v>
      </c>
      <c r="D26">
        <v>56</v>
      </c>
      <c r="F26">
        <v>56</v>
      </c>
      <c r="H26">
        <v>56</v>
      </c>
      <c r="J26" t="s">
        <v>97</v>
      </c>
      <c r="M26">
        <v>56</v>
      </c>
      <c r="O26">
        <v>56</v>
      </c>
      <c r="Q26">
        <v>56</v>
      </c>
      <c r="S26">
        <v>56</v>
      </c>
      <c r="U26" t="s">
        <v>97</v>
      </c>
    </row>
    <row r="27" spans="2:21" x14ac:dyDescent="0.25">
      <c r="B27">
        <v>67</v>
      </c>
      <c r="D27">
        <v>67</v>
      </c>
      <c r="F27">
        <v>67</v>
      </c>
      <c r="H27">
        <v>67</v>
      </c>
      <c r="J27" t="s">
        <v>103</v>
      </c>
      <c r="M27">
        <v>67</v>
      </c>
      <c r="O27">
        <v>67</v>
      </c>
      <c r="Q27">
        <v>67</v>
      </c>
      <c r="S27">
        <v>67</v>
      </c>
      <c r="U27" t="s">
        <v>103</v>
      </c>
    </row>
    <row r="28" spans="2:21" x14ac:dyDescent="0.25">
      <c r="B28">
        <v>83</v>
      </c>
      <c r="D28">
        <v>83</v>
      </c>
      <c r="F28">
        <v>83</v>
      </c>
      <c r="H28">
        <v>83</v>
      </c>
      <c r="J28" t="s">
        <v>97</v>
      </c>
      <c r="M28">
        <v>83</v>
      </c>
      <c r="O28">
        <v>83</v>
      </c>
      <c r="Q28">
        <v>83</v>
      </c>
      <c r="S28">
        <v>83</v>
      </c>
      <c r="U28" t="s">
        <v>97</v>
      </c>
    </row>
    <row r="29" spans="2:21" x14ac:dyDescent="0.25">
      <c r="B29">
        <v>16</v>
      </c>
      <c r="D29">
        <v>16</v>
      </c>
      <c r="F29">
        <v>16</v>
      </c>
      <c r="H29">
        <v>16</v>
      </c>
      <c r="J29" t="s">
        <v>96</v>
      </c>
      <c r="M29">
        <v>16</v>
      </c>
      <c r="O29">
        <v>16</v>
      </c>
      <c r="Q29">
        <v>16</v>
      </c>
      <c r="S29">
        <v>16</v>
      </c>
      <c r="U29" t="s">
        <v>96</v>
      </c>
    </row>
    <row r="30" spans="2:21" x14ac:dyDescent="0.25">
      <c r="B30">
        <v>100</v>
      </c>
      <c r="D30">
        <v>100</v>
      </c>
      <c r="F30">
        <v>100</v>
      </c>
      <c r="H30">
        <v>100</v>
      </c>
      <c r="J30" t="s">
        <v>96</v>
      </c>
      <c r="M30">
        <v>100</v>
      </c>
      <c r="O30">
        <v>100</v>
      </c>
      <c r="Q30">
        <v>100</v>
      </c>
      <c r="S30">
        <v>100</v>
      </c>
      <c r="U30" t="s">
        <v>96</v>
      </c>
    </row>
    <row r="31" spans="2:21" x14ac:dyDescent="0.25">
      <c r="B31">
        <v>48</v>
      </c>
      <c r="D31">
        <v>48</v>
      </c>
      <c r="F31">
        <v>48</v>
      </c>
      <c r="H31">
        <v>48</v>
      </c>
      <c r="J31" t="s">
        <v>103</v>
      </c>
      <c r="M31">
        <v>48</v>
      </c>
      <c r="O31">
        <v>48</v>
      </c>
      <c r="Q31">
        <v>48</v>
      </c>
      <c r="S31">
        <v>48</v>
      </c>
      <c r="U31" t="s">
        <v>103</v>
      </c>
    </row>
  </sheetData>
  <mergeCells count="3">
    <mergeCell ref="B2:E2"/>
    <mergeCell ref="B4:C4"/>
    <mergeCell ref="M4:N4"/>
  </mergeCells>
  <conditionalFormatting sqref="B8:B31">
    <cfRule type="cellIs" dxfId="4" priority="5" operator="greaterThan">
      <formula>50</formula>
    </cfRule>
  </conditionalFormatting>
  <conditionalFormatting sqref="D8:D31">
    <cfRule type="cellIs" dxfId="3" priority="4" operator="lessThan">
      <formula>50</formula>
    </cfRule>
  </conditionalFormatting>
  <conditionalFormatting sqref="F8:F3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{FCC61B93-77A2-49CB-B654-8527CC9ABC6A}</x14:id>
        </ext>
      </extLst>
    </cfRule>
  </conditionalFormatting>
  <conditionalFormatting sqref="H8:H3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8:J31">
    <cfRule type="containsText" dxfId="2" priority="1" operator="containsText" text="Milan">
      <formula>NOT(ISERROR(SEARCH("Milan",J8)))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C61B93-77A2-49CB-B654-8527CC9ABC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5AAF-B7CA-485B-833C-EA38C70FA276}">
  <sheetPr>
    <tabColor theme="9"/>
  </sheetPr>
  <dimension ref="B3:L463"/>
  <sheetViews>
    <sheetView zoomScaleNormal="100" workbookViewId="0">
      <selection activeCell="J11" sqref="J11"/>
    </sheetView>
  </sheetViews>
  <sheetFormatPr defaultRowHeight="15" x14ac:dyDescent="0.25"/>
  <cols>
    <col min="2" max="2" width="22.85546875" bestFit="1" customWidth="1"/>
    <col min="3" max="3" width="11" customWidth="1"/>
    <col min="4" max="4" width="11.28515625" bestFit="1" customWidth="1"/>
    <col min="5" max="5" width="12.42578125" customWidth="1"/>
    <col min="9" max="9" width="22.85546875" bestFit="1" customWidth="1"/>
    <col min="10" max="10" width="11.7109375" customWidth="1"/>
    <col min="11" max="11" width="15.7109375" customWidth="1"/>
    <col min="12" max="12" width="16" customWidth="1"/>
  </cols>
  <sheetData>
    <row r="3" spans="2:12" ht="23.25" x14ac:dyDescent="0.35">
      <c r="B3" s="122" t="s">
        <v>162</v>
      </c>
      <c r="C3" s="122"/>
      <c r="D3" s="122"/>
      <c r="E3" s="122"/>
    </row>
    <row r="5" spans="2:12" x14ac:dyDescent="0.25">
      <c r="B5" s="123" t="s">
        <v>98</v>
      </c>
      <c r="C5" s="123"/>
      <c r="I5" s="120" t="s">
        <v>99</v>
      </c>
      <c r="J5" s="120"/>
    </row>
    <row r="7" spans="2:12" ht="45" x14ac:dyDescent="0.25">
      <c r="B7" s="87" t="s">
        <v>129</v>
      </c>
      <c r="C7" s="88" t="s">
        <v>130</v>
      </c>
      <c r="D7" s="88" t="s">
        <v>131</v>
      </c>
      <c r="E7" s="89" t="s">
        <v>132</v>
      </c>
      <c r="I7" s="87" t="s">
        <v>129</v>
      </c>
      <c r="J7" s="88" t="s">
        <v>130</v>
      </c>
      <c r="K7" s="88" t="s">
        <v>131</v>
      </c>
      <c r="L7" s="89" t="s">
        <v>132</v>
      </c>
    </row>
    <row r="8" spans="2:12" x14ac:dyDescent="0.25">
      <c r="B8" s="90" t="s">
        <v>133</v>
      </c>
      <c r="C8" s="91" t="s">
        <v>134</v>
      </c>
      <c r="D8" s="91" t="s">
        <v>137</v>
      </c>
      <c r="E8" s="19">
        <v>25</v>
      </c>
      <c r="I8" s="90" t="s">
        <v>133</v>
      </c>
      <c r="J8" s="91" t="s">
        <v>134</v>
      </c>
      <c r="K8" s="91" t="s">
        <v>135</v>
      </c>
      <c r="L8" s="19">
        <v>894</v>
      </c>
    </row>
    <row r="9" spans="2:12" x14ac:dyDescent="0.25">
      <c r="B9" s="90" t="s">
        <v>133</v>
      </c>
      <c r="C9" s="91" t="s">
        <v>134</v>
      </c>
      <c r="D9" s="91" t="s">
        <v>137</v>
      </c>
      <c r="E9" s="19">
        <v>45</v>
      </c>
      <c r="I9" s="90" t="s">
        <v>133</v>
      </c>
      <c r="J9" s="92" t="s">
        <v>134</v>
      </c>
      <c r="K9" s="92" t="s">
        <v>136</v>
      </c>
      <c r="L9" s="19">
        <v>413</v>
      </c>
    </row>
    <row r="10" spans="2:12" x14ac:dyDescent="0.25">
      <c r="B10" s="90" t="s">
        <v>133</v>
      </c>
      <c r="C10" s="92" t="s">
        <v>134</v>
      </c>
      <c r="D10" s="92" t="s">
        <v>136</v>
      </c>
      <c r="E10" s="19">
        <v>59</v>
      </c>
      <c r="I10" s="93" t="s">
        <v>133</v>
      </c>
      <c r="J10" s="91" t="s">
        <v>134</v>
      </c>
      <c r="K10" s="91" t="s">
        <v>137</v>
      </c>
      <c r="L10" s="19">
        <v>219</v>
      </c>
    </row>
    <row r="11" spans="2:12" x14ac:dyDescent="0.25">
      <c r="B11" s="90" t="s">
        <v>133</v>
      </c>
      <c r="C11" s="91" t="s">
        <v>134</v>
      </c>
      <c r="D11" s="91" t="s">
        <v>137</v>
      </c>
      <c r="E11" s="19">
        <v>62</v>
      </c>
      <c r="I11" s="93" t="s">
        <v>91</v>
      </c>
      <c r="J11" s="91" t="s">
        <v>134</v>
      </c>
      <c r="K11" s="91" t="s">
        <v>136</v>
      </c>
      <c r="L11" s="19">
        <v>245</v>
      </c>
    </row>
    <row r="12" spans="2:12" x14ac:dyDescent="0.25">
      <c r="B12" s="90" t="s">
        <v>133</v>
      </c>
      <c r="C12" s="91" t="s">
        <v>134</v>
      </c>
      <c r="D12" s="91" t="s">
        <v>137</v>
      </c>
      <c r="E12" s="19">
        <v>68</v>
      </c>
      <c r="I12" s="90" t="s">
        <v>138</v>
      </c>
      <c r="J12" s="91" t="s">
        <v>139</v>
      </c>
      <c r="K12" s="91" t="s">
        <v>137</v>
      </c>
      <c r="L12" s="19">
        <v>961</v>
      </c>
    </row>
    <row r="13" spans="2:12" x14ac:dyDescent="0.25">
      <c r="B13" s="90" t="s">
        <v>133</v>
      </c>
      <c r="C13" s="92" t="s">
        <v>134</v>
      </c>
      <c r="D13" s="92" t="s">
        <v>136</v>
      </c>
      <c r="E13" s="19">
        <v>71</v>
      </c>
      <c r="I13" s="90" t="s">
        <v>140</v>
      </c>
      <c r="J13" s="91" t="s">
        <v>139</v>
      </c>
      <c r="K13" s="91" t="s">
        <v>137</v>
      </c>
      <c r="L13" s="19">
        <v>371</v>
      </c>
    </row>
    <row r="14" spans="2:12" x14ac:dyDescent="0.25">
      <c r="B14" s="90" t="s">
        <v>133</v>
      </c>
      <c r="C14" s="91" t="s">
        <v>134</v>
      </c>
      <c r="D14" s="91" t="s">
        <v>137</v>
      </c>
      <c r="E14" s="19">
        <v>73</v>
      </c>
      <c r="I14" s="90" t="s">
        <v>141</v>
      </c>
      <c r="J14" s="92" t="s">
        <v>139</v>
      </c>
      <c r="K14" s="92" t="s">
        <v>135</v>
      </c>
      <c r="L14" s="19">
        <v>462</v>
      </c>
    </row>
    <row r="15" spans="2:12" x14ac:dyDescent="0.25">
      <c r="B15" s="90" t="s">
        <v>133</v>
      </c>
      <c r="C15" s="91" t="s">
        <v>134</v>
      </c>
      <c r="D15" s="91" t="s">
        <v>137</v>
      </c>
      <c r="E15" s="19">
        <v>139</v>
      </c>
      <c r="I15" s="90" t="s">
        <v>142</v>
      </c>
      <c r="J15" s="91" t="s">
        <v>139</v>
      </c>
      <c r="K15" s="91" t="s">
        <v>137</v>
      </c>
      <c r="L15" s="19">
        <v>252</v>
      </c>
    </row>
    <row r="16" spans="2:12" x14ac:dyDescent="0.25">
      <c r="B16" s="90" t="s">
        <v>133</v>
      </c>
      <c r="C16" s="91" t="s">
        <v>134</v>
      </c>
      <c r="D16" s="91" t="s">
        <v>137</v>
      </c>
      <c r="E16" s="19">
        <v>153</v>
      </c>
      <c r="I16" s="90" t="s">
        <v>133</v>
      </c>
      <c r="J16" s="91" t="s">
        <v>139</v>
      </c>
      <c r="K16" s="91" t="s">
        <v>135</v>
      </c>
      <c r="L16" s="19">
        <v>180</v>
      </c>
    </row>
    <row r="17" spans="2:12" x14ac:dyDescent="0.25">
      <c r="B17" s="90" t="s">
        <v>133</v>
      </c>
      <c r="C17" s="91" t="s">
        <v>134</v>
      </c>
      <c r="D17" s="91" t="s">
        <v>137</v>
      </c>
      <c r="E17" s="19">
        <v>154</v>
      </c>
      <c r="I17" s="90" t="s">
        <v>133</v>
      </c>
      <c r="J17" s="91" t="s">
        <v>139</v>
      </c>
      <c r="K17" s="91" t="s">
        <v>137</v>
      </c>
      <c r="L17" s="19">
        <v>350</v>
      </c>
    </row>
    <row r="18" spans="2:12" x14ac:dyDescent="0.25">
      <c r="B18" s="90" t="s">
        <v>133</v>
      </c>
      <c r="C18" s="91" t="s">
        <v>134</v>
      </c>
      <c r="D18" s="91" t="s">
        <v>137</v>
      </c>
      <c r="E18" s="19">
        <v>189</v>
      </c>
      <c r="I18" s="90" t="s">
        <v>91</v>
      </c>
      <c r="J18" s="91" t="s">
        <v>134</v>
      </c>
      <c r="K18" s="91" t="s">
        <v>136</v>
      </c>
      <c r="L18" s="19">
        <v>745</v>
      </c>
    </row>
    <row r="19" spans="2:12" x14ac:dyDescent="0.25">
      <c r="B19" s="90" t="s">
        <v>133</v>
      </c>
      <c r="C19" s="91" t="s">
        <v>134</v>
      </c>
      <c r="D19" s="91" t="s">
        <v>136</v>
      </c>
      <c r="E19" s="19">
        <v>197</v>
      </c>
      <c r="I19" s="90" t="s">
        <v>133</v>
      </c>
      <c r="J19" s="91" t="s">
        <v>134</v>
      </c>
      <c r="K19" s="91" t="s">
        <v>136</v>
      </c>
      <c r="L19" s="19">
        <v>448</v>
      </c>
    </row>
    <row r="20" spans="2:12" x14ac:dyDescent="0.25">
      <c r="B20" s="90" t="s">
        <v>133</v>
      </c>
      <c r="C20" s="91" t="s">
        <v>134</v>
      </c>
      <c r="D20" s="91" t="s">
        <v>137</v>
      </c>
      <c r="E20" s="19">
        <v>205</v>
      </c>
      <c r="I20" s="90" t="s">
        <v>143</v>
      </c>
      <c r="J20" s="91" t="s">
        <v>139</v>
      </c>
      <c r="K20" s="91" t="s">
        <v>135</v>
      </c>
      <c r="L20" s="19">
        <v>274</v>
      </c>
    </row>
    <row r="21" spans="2:12" x14ac:dyDescent="0.25">
      <c r="B21" s="93" t="s">
        <v>133</v>
      </c>
      <c r="C21" s="91" t="s">
        <v>134</v>
      </c>
      <c r="D21" s="91" t="s">
        <v>137</v>
      </c>
      <c r="E21" s="19">
        <v>219</v>
      </c>
      <c r="I21" s="90" t="s">
        <v>133</v>
      </c>
      <c r="J21" s="91" t="s">
        <v>139</v>
      </c>
      <c r="K21" s="91" t="s">
        <v>137</v>
      </c>
      <c r="L21" s="19">
        <v>260</v>
      </c>
    </row>
    <row r="22" spans="2:12" x14ac:dyDescent="0.25">
      <c r="B22" s="90" t="s">
        <v>133</v>
      </c>
      <c r="C22" s="91" t="s">
        <v>134</v>
      </c>
      <c r="D22" s="91" t="s">
        <v>137</v>
      </c>
      <c r="E22" s="19">
        <v>226</v>
      </c>
      <c r="I22" s="90" t="s">
        <v>91</v>
      </c>
      <c r="J22" s="92" t="s">
        <v>134</v>
      </c>
      <c r="K22" s="92" t="s">
        <v>137</v>
      </c>
      <c r="L22" s="19">
        <v>421</v>
      </c>
    </row>
    <row r="23" spans="2:12" x14ac:dyDescent="0.25">
      <c r="B23" s="90" t="s">
        <v>133</v>
      </c>
      <c r="C23" s="91" t="s">
        <v>134</v>
      </c>
      <c r="D23" s="91" t="s">
        <v>136</v>
      </c>
      <c r="E23" s="19">
        <v>228</v>
      </c>
      <c r="I23" s="90" t="s">
        <v>144</v>
      </c>
      <c r="J23" s="91" t="s">
        <v>134</v>
      </c>
      <c r="K23" s="91" t="s">
        <v>136</v>
      </c>
      <c r="L23" s="19">
        <v>897</v>
      </c>
    </row>
    <row r="24" spans="2:12" x14ac:dyDescent="0.25">
      <c r="B24" s="90" t="s">
        <v>133</v>
      </c>
      <c r="C24" s="91" t="s">
        <v>134</v>
      </c>
      <c r="D24" s="91" t="s">
        <v>135</v>
      </c>
      <c r="E24" s="19">
        <v>237</v>
      </c>
      <c r="I24" s="90" t="s">
        <v>133</v>
      </c>
      <c r="J24" s="91" t="s">
        <v>139</v>
      </c>
      <c r="K24" s="91" t="s">
        <v>136</v>
      </c>
      <c r="L24" s="19">
        <v>432</v>
      </c>
    </row>
    <row r="25" spans="2:12" x14ac:dyDescent="0.25">
      <c r="B25" s="90" t="s">
        <v>133</v>
      </c>
      <c r="C25" s="91" t="s">
        <v>134</v>
      </c>
      <c r="D25" s="91" t="s">
        <v>136</v>
      </c>
      <c r="E25" s="19">
        <v>250</v>
      </c>
      <c r="I25" s="90" t="s">
        <v>133</v>
      </c>
      <c r="J25" s="91" t="s">
        <v>139</v>
      </c>
      <c r="K25" s="91" t="s">
        <v>136</v>
      </c>
      <c r="L25" s="19">
        <v>640</v>
      </c>
    </row>
    <row r="26" spans="2:12" x14ac:dyDescent="0.25">
      <c r="B26" s="90" t="s">
        <v>133</v>
      </c>
      <c r="C26" s="91" t="s">
        <v>134</v>
      </c>
      <c r="D26" s="91" t="s">
        <v>137</v>
      </c>
      <c r="E26" s="19">
        <v>251</v>
      </c>
      <c r="I26" s="90" t="s">
        <v>145</v>
      </c>
      <c r="J26" s="91" t="s">
        <v>134</v>
      </c>
      <c r="K26" s="91" t="s">
        <v>135</v>
      </c>
      <c r="L26" s="19">
        <v>267</v>
      </c>
    </row>
    <row r="27" spans="2:12" x14ac:dyDescent="0.25">
      <c r="B27" s="90" t="s">
        <v>133</v>
      </c>
      <c r="C27" s="91" t="s">
        <v>134</v>
      </c>
      <c r="D27" s="91" t="s">
        <v>137</v>
      </c>
      <c r="E27" s="19">
        <v>257</v>
      </c>
      <c r="I27" s="90" t="s">
        <v>144</v>
      </c>
      <c r="J27" s="91" t="s">
        <v>139</v>
      </c>
      <c r="K27" s="91" t="s">
        <v>135</v>
      </c>
      <c r="L27" s="19">
        <v>912</v>
      </c>
    </row>
    <row r="28" spans="2:12" x14ac:dyDescent="0.25">
      <c r="B28" s="90" t="s">
        <v>133</v>
      </c>
      <c r="C28" s="91" t="s">
        <v>134</v>
      </c>
      <c r="D28" s="91" t="s">
        <v>137</v>
      </c>
      <c r="E28" s="19">
        <v>264</v>
      </c>
      <c r="I28" s="90" t="s">
        <v>142</v>
      </c>
      <c r="J28" s="91" t="s">
        <v>134</v>
      </c>
      <c r="K28" s="91" t="s">
        <v>136</v>
      </c>
      <c r="L28" s="19">
        <v>417</v>
      </c>
    </row>
    <row r="29" spans="2:12" x14ac:dyDescent="0.25">
      <c r="B29" s="90" t="s">
        <v>133</v>
      </c>
      <c r="C29" s="91" t="s">
        <v>134</v>
      </c>
      <c r="D29" s="91" t="s">
        <v>135</v>
      </c>
      <c r="E29" s="19">
        <v>269</v>
      </c>
      <c r="I29" s="90" t="s">
        <v>91</v>
      </c>
      <c r="J29" s="91" t="s">
        <v>134</v>
      </c>
      <c r="K29" s="91" t="s">
        <v>135</v>
      </c>
      <c r="L29" s="19">
        <v>158</v>
      </c>
    </row>
    <row r="30" spans="2:12" x14ac:dyDescent="0.25">
      <c r="B30" s="90" t="s">
        <v>133</v>
      </c>
      <c r="C30" s="91" t="s">
        <v>134</v>
      </c>
      <c r="D30" s="91" t="s">
        <v>137</v>
      </c>
      <c r="E30" s="19">
        <v>269</v>
      </c>
      <c r="I30" s="90" t="s">
        <v>146</v>
      </c>
      <c r="J30" s="91" t="s">
        <v>139</v>
      </c>
      <c r="K30" s="91" t="s">
        <v>136</v>
      </c>
      <c r="L30" s="19">
        <v>326</v>
      </c>
    </row>
    <row r="31" spans="2:12" x14ac:dyDescent="0.25">
      <c r="B31" s="90" t="s">
        <v>133</v>
      </c>
      <c r="C31" s="91" t="s">
        <v>134</v>
      </c>
      <c r="D31" s="91" t="s">
        <v>135</v>
      </c>
      <c r="E31" s="19">
        <v>297</v>
      </c>
      <c r="I31" s="90" t="s">
        <v>91</v>
      </c>
      <c r="J31" s="91" t="s">
        <v>134</v>
      </c>
      <c r="K31" s="91" t="s">
        <v>135</v>
      </c>
      <c r="L31" s="19">
        <v>824</v>
      </c>
    </row>
    <row r="32" spans="2:12" x14ac:dyDescent="0.25">
      <c r="B32" s="90" t="s">
        <v>133</v>
      </c>
      <c r="C32" s="91" t="s">
        <v>134</v>
      </c>
      <c r="D32" s="91" t="s">
        <v>137</v>
      </c>
      <c r="E32" s="19">
        <v>299</v>
      </c>
      <c r="I32" s="90" t="s">
        <v>147</v>
      </c>
      <c r="J32" s="91" t="s">
        <v>139</v>
      </c>
      <c r="K32" s="91" t="s">
        <v>135</v>
      </c>
      <c r="L32" s="19">
        <v>88</v>
      </c>
    </row>
    <row r="33" spans="2:12" x14ac:dyDescent="0.25">
      <c r="B33" s="90" t="s">
        <v>133</v>
      </c>
      <c r="C33" s="91" t="s">
        <v>134</v>
      </c>
      <c r="D33" s="91" t="s">
        <v>137</v>
      </c>
      <c r="E33" s="19">
        <v>316</v>
      </c>
      <c r="I33" s="90" t="s">
        <v>133</v>
      </c>
      <c r="J33" s="91" t="s">
        <v>134</v>
      </c>
      <c r="K33" s="91" t="s">
        <v>135</v>
      </c>
      <c r="L33" s="19">
        <v>945</v>
      </c>
    </row>
    <row r="34" spans="2:12" x14ac:dyDescent="0.25">
      <c r="B34" s="90" t="s">
        <v>133</v>
      </c>
      <c r="C34" s="91" t="s">
        <v>134</v>
      </c>
      <c r="D34" s="91" t="s">
        <v>137</v>
      </c>
      <c r="E34" s="19">
        <v>336</v>
      </c>
      <c r="I34" s="90" t="s">
        <v>91</v>
      </c>
      <c r="J34" s="91" t="s">
        <v>134</v>
      </c>
      <c r="K34" s="91" t="s">
        <v>136</v>
      </c>
      <c r="L34" s="19">
        <v>872</v>
      </c>
    </row>
    <row r="35" spans="2:12" x14ac:dyDescent="0.25">
      <c r="B35" s="90" t="s">
        <v>133</v>
      </c>
      <c r="C35" s="91" t="s">
        <v>134</v>
      </c>
      <c r="D35" s="91" t="s">
        <v>137</v>
      </c>
      <c r="E35" s="19">
        <v>336</v>
      </c>
      <c r="I35" s="90" t="s">
        <v>138</v>
      </c>
      <c r="J35" s="91" t="s">
        <v>134</v>
      </c>
      <c r="K35" s="91" t="s">
        <v>136</v>
      </c>
      <c r="L35" s="19">
        <v>909</v>
      </c>
    </row>
    <row r="36" spans="2:12" x14ac:dyDescent="0.25">
      <c r="B36" s="90" t="s">
        <v>133</v>
      </c>
      <c r="C36" s="91" t="s">
        <v>134</v>
      </c>
      <c r="D36" s="91" t="s">
        <v>137</v>
      </c>
      <c r="E36" s="19">
        <v>341</v>
      </c>
      <c r="I36" s="90" t="s">
        <v>133</v>
      </c>
      <c r="J36" s="91" t="s">
        <v>134</v>
      </c>
      <c r="K36" s="91" t="s">
        <v>136</v>
      </c>
      <c r="L36" s="19">
        <v>197</v>
      </c>
    </row>
    <row r="37" spans="2:12" x14ac:dyDescent="0.25">
      <c r="B37" s="90" t="s">
        <v>133</v>
      </c>
      <c r="C37" s="91" t="s">
        <v>134</v>
      </c>
      <c r="D37" s="91" t="s">
        <v>137</v>
      </c>
      <c r="E37" s="19">
        <v>349</v>
      </c>
      <c r="I37" s="90" t="s">
        <v>142</v>
      </c>
      <c r="J37" s="91" t="s">
        <v>139</v>
      </c>
      <c r="K37" s="91" t="s">
        <v>135</v>
      </c>
      <c r="L37" s="19">
        <v>93</v>
      </c>
    </row>
    <row r="38" spans="2:12" x14ac:dyDescent="0.25">
      <c r="B38" s="90" t="s">
        <v>133</v>
      </c>
      <c r="C38" s="91" t="s">
        <v>134</v>
      </c>
      <c r="D38" s="91" t="s">
        <v>136</v>
      </c>
      <c r="E38" s="19">
        <v>356</v>
      </c>
      <c r="I38" s="90" t="s">
        <v>91</v>
      </c>
      <c r="J38" s="91" t="s">
        <v>134</v>
      </c>
      <c r="K38" s="91" t="s">
        <v>135</v>
      </c>
      <c r="L38" s="19">
        <v>245</v>
      </c>
    </row>
    <row r="39" spans="2:12" x14ac:dyDescent="0.25">
      <c r="B39" s="90" t="s">
        <v>133</v>
      </c>
      <c r="C39" s="91" t="s">
        <v>134</v>
      </c>
      <c r="D39" s="91" t="s">
        <v>137</v>
      </c>
      <c r="E39" s="19">
        <v>368</v>
      </c>
      <c r="I39" s="90" t="s">
        <v>146</v>
      </c>
      <c r="J39" s="91" t="s">
        <v>139</v>
      </c>
      <c r="K39" s="91" t="s">
        <v>137</v>
      </c>
      <c r="L39" s="19">
        <v>179</v>
      </c>
    </row>
    <row r="40" spans="2:12" x14ac:dyDescent="0.25">
      <c r="B40" s="90" t="s">
        <v>133</v>
      </c>
      <c r="C40" s="91" t="s">
        <v>134</v>
      </c>
      <c r="D40" s="91" t="s">
        <v>136</v>
      </c>
      <c r="E40" s="19">
        <v>407</v>
      </c>
      <c r="I40" s="90" t="s">
        <v>133</v>
      </c>
      <c r="J40" s="91" t="s">
        <v>139</v>
      </c>
      <c r="K40" s="91" t="s">
        <v>135</v>
      </c>
      <c r="L40" s="19">
        <v>583</v>
      </c>
    </row>
    <row r="41" spans="2:12" x14ac:dyDescent="0.25">
      <c r="B41" s="90" t="s">
        <v>133</v>
      </c>
      <c r="C41" s="92" t="s">
        <v>134</v>
      </c>
      <c r="D41" s="92" t="s">
        <v>136</v>
      </c>
      <c r="E41" s="19">
        <v>413</v>
      </c>
      <c r="I41" s="90" t="s">
        <v>148</v>
      </c>
      <c r="J41" s="91" t="s">
        <v>134</v>
      </c>
      <c r="K41" s="91" t="s">
        <v>136</v>
      </c>
      <c r="L41" s="19">
        <v>887</v>
      </c>
    </row>
    <row r="42" spans="2:12" x14ac:dyDescent="0.25">
      <c r="B42" s="90" t="s">
        <v>133</v>
      </c>
      <c r="C42" s="91" t="s">
        <v>134</v>
      </c>
      <c r="D42" s="91" t="s">
        <v>137</v>
      </c>
      <c r="E42" s="19">
        <v>416</v>
      </c>
      <c r="I42" s="90" t="s">
        <v>133</v>
      </c>
      <c r="J42" s="91" t="s">
        <v>134</v>
      </c>
      <c r="K42" s="91" t="s">
        <v>137</v>
      </c>
      <c r="L42" s="19">
        <v>62</v>
      </c>
    </row>
    <row r="43" spans="2:12" x14ac:dyDescent="0.25">
      <c r="B43" s="90" t="s">
        <v>133</v>
      </c>
      <c r="C43" s="91" t="s">
        <v>134</v>
      </c>
      <c r="D43" s="91" t="s">
        <v>136</v>
      </c>
      <c r="E43" s="19">
        <v>433</v>
      </c>
      <c r="I43" s="90" t="s">
        <v>146</v>
      </c>
      <c r="J43" s="91" t="s">
        <v>134</v>
      </c>
      <c r="K43" s="91" t="s">
        <v>137</v>
      </c>
      <c r="L43" s="19">
        <v>287</v>
      </c>
    </row>
    <row r="44" spans="2:12" x14ac:dyDescent="0.25">
      <c r="B44" s="90" t="s">
        <v>133</v>
      </c>
      <c r="C44" s="91" t="s">
        <v>134</v>
      </c>
      <c r="D44" s="91" t="s">
        <v>137</v>
      </c>
      <c r="E44" s="19">
        <v>434</v>
      </c>
      <c r="I44" s="90" t="s">
        <v>133</v>
      </c>
      <c r="J44" s="91" t="s">
        <v>134</v>
      </c>
      <c r="K44" s="91" t="s">
        <v>136</v>
      </c>
      <c r="L44" s="19">
        <v>823</v>
      </c>
    </row>
    <row r="45" spans="2:12" x14ac:dyDescent="0.25">
      <c r="B45" s="90" t="s">
        <v>133</v>
      </c>
      <c r="C45" s="91" t="s">
        <v>134</v>
      </c>
      <c r="D45" s="91" t="s">
        <v>136</v>
      </c>
      <c r="E45" s="19">
        <v>448</v>
      </c>
      <c r="I45" s="90" t="s">
        <v>133</v>
      </c>
      <c r="J45" s="91" t="s">
        <v>134</v>
      </c>
      <c r="K45" s="91" t="s">
        <v>136</v>
      </c>
      <c r="L45" s="19">
        <v>407</v>
      </c>
    </row>
    <row r="46" spans="2:12" x14ac:dyDescent="0.25">
      <c r="B46" s="90" t="s">
        <v>133</v>
      </c>
      <c r="C46" s="92" t="s">
        <v>134</v>
      </c>
      <c r="D46" s="92" t="s">
        <v>137</v>
      </c>
      <c r="E46" s="19">
        <v>452</v>
      </c>
      <c r="I46" s="90" t="s">
        <v>133</v>
      </c>
      <c r="J46" s="91" t="s">
        <v>134</v>
      </c>
      <c r="K46" s="91" t="s">
        <v>137</v>
      </c>
      <c r="L46" s="19">
        <v>936</v>
      </c>
    </row>
    <row r="47" spans="2:12" x14ac:dyDescent="0.25">
      <c r="B47" s="90" t="s">
        <v>133</v>
      </c>
      <c r="C47" s="91" t="s">
        <v>134</v>
      </c>
      <c r="D47" s="91" t="s">
        <v>137</v>
      </c>
      <c r="E47" s="19">
        <v>459</v>
      </c>
      <c r="I47" s="90" t="s">
        <v>91</v>
      </c>
      <c r="J47" s="91" t="s">
        <v>134</v>
      </c>
      <c r="K47" s="91" t="s">
        <v>137</v>
      </c>
      <c r="L47" s="19">
        <v>280</v>
      </c>
    </row>
    <row r="48" spans="2:12" x14ac:dyDescent="0.25">
      <c r="B48" s="90" t="s">
        <v>133</v>
      </c>
      <c r="C48" s="91" t="s">
        <v>134</v>
      </c>
      <c r="D48" s="91" t="s">
        <v>137</v>
      </c>
      <c r="E48" s="19">
        <v>481</v>
      </c>
      <c r="I48" s="90" t="s">
        <v>146</v>
      </c>
      <c r="J48" s="91" t="s">
        <v>134</v>
      </c>
      <c r="K48" s="91" t="s">
        <v>137</v>
      </c>
      <c r="L48" s="19">
        <v>14</v>
      </c>
    </row>
    <row r="49" spans="2:12" x14ac:dyDescent="0.25">
      <c r="B49" s="90" t="s">
        <v>133</v>
      </c>
      <c r="C49" s="91" t="s">
        <v>134</v>
      </c>
      <c r="D49" s="91" t="s">
        <v>137</v>
      </c>
      <c r="E49" s="19">
        <v>485</v>
      </c>
      <c r="I49" s="90" t="s">
        <v>133</v>
      </c>
      <c r="J49" s="91" t="s">
        <v>134</v>
      </c>
      <c r="K49" s="91" t="s">
        <v>137</v>
      </c>
      <c r="L49" s="19">
        <v>139</v>
      </c>
    </row>
    <row r="50" spans="2:12" x14ac:dyDescent="0.25">
      <c r="B50" s="90" t="s">
        <v>133</v>
      </c>
      <c r="C50" s="91" t="s">
        <v>134</v>
      </c>
      <c r="D50" s="91" t="s">
        <v>137</v>
      </c>
      <c r="E50" s="19">
        <v>563</v>
      </c>
      <c r="I50" s="90" t="s">
        <v>138</v>
      </c>
      <c r="J50" s="91" t="s">
        <v>134</v>
      </c>
      <c r="K50" s="91" t="s">
        <v>137</v>
      </c>
      <c r="L50" s="19">
        <v>896</v>
      </c>
    </row>
    <row r="51" spans="2:12" x14ac:dyDescent="0.25">
      <c r="B51" s="90" t="s">
        <v>133</v>
      </c>
      <c r="C51" s="91" t="s">
        <v>134</v>
      </c>
      <c r="D51" s="91" t="s">
        <v>136</v>
      </c>
      <c r="E51" s="19">
        <v>579</v>
      </c>
      <c r="I51" s="90" t="s">
        <v>146</v>
      </c>
      <c r="J51" s="91" t="s">
        <v>134</v>
      </c>
      <c r="K51" s="91" t="s">
        <v>137</v>
      </c>
      <c r="L51" s="19">
        <v>997</v>
      </c>
    </row>
    <row r="52" spans="2:12" x14ac:dyDescent="0.25">
      <c r="B52" s="90" t="s">
        <v>133</v>
      </c>
      <c r="C52" s="91" t="s">
        <v>134</v>
      </c>
      <c r="D52" s="91" t="s">
        <v>137</v>
      </c>
      <c r="E52" s="19">
        <v>610</v>
      </c>
      <c r="I52" s="90" t="s">
        <v>146</v>
      </c>
      <c r="J52" s="91" t="s">
        <v>134</v>
      </c>
      <c r="K52" s="91" t="s">
        <v>137</v>
      </c>
      <c r="L52" s="19">
        <v>391</v>
      </c>
    </row>
    <row r="53" spans="2:12" x14ac:dyDescent="0.25">
      <c r="B53" s="90" t="s">
        <v>133</v>
      </c>
      <c r="C53" s="91" t="s">
        <v>134</v>
      </c>
      <c r="D53" s="91" t="s">
        <v>137</v>
      </c>
      <c r="E53" s="19">
        <v>615</v>
      </c>
      <c r="I53" s="90" t="s">
        <v>138</v>
      </c>
      <c r="J53" s="91" t="s">
        <v>134</v>
      </c>
      <c r="K53" s="91" t="s">
        <v>136</v>
      </c>
      <c r="L53" s="19">
        <v>172</v>
      </c>
    </row>
    <row r="54" spans="2:12" x14ac:dyDescent="0.25">
      <c r="B54" s="90" t="s">
        <v>133</v>
      </c>
      <c r="C54" s="91" t="s">
        <v>134</v>
      </c>
      <c r="D54" s="91" t="s">
        <v>136</v>
      </c>
      <c r="E54" s="19">
        <v>616</v>
      </c>
      <c r="I54" s="90" t="s">
        <v>149</v>
      </c>
      <c r="J54" s="91" t="s">
        <v>139</v>
      </c>
      <c r="K54" s="91" t="s">
        <v>135</v>
      </c>
      <c r="L54" s="19">
        <v>42</v>
      </c>
    </row>
    <row r="55" spans="2:12" x14ac:dyDescent="0.25">
      <c r="B55" s="90" t="s">
        <v>133</v>
      </c>
      <c r="C55" s="91" t="s">
        <v>134</v>
      </c>
      <c r="D55" s="91" t="s">
        <v>136</v>
      </c>
      <c r="E55" s="19">
        <v>640</v>
      </c>
      <c r="I55" s="90" t="s">
        <v>146</v>
      </c>
      <c r="J55" s="91" t="s">
        <v>134</v>
      </c>
      <c r="K55" s="91" t="s">
        <v>135</v>
      </c>
      <c r="L55" s="19">
        <v>779</v>
      </c>
    </row>
    <row r="56" spans="2:12" x14ac:dyDescent="0.25">
      <c r="B56" s="90" t="s">
        <v>133</v>
      </c>
      <c r="C56" s="91" t="s">
        <v>134</v>
      </c>
      <c r="D56" s="91" t="s">
        <v>137</v>
      </c>
      <c r="E56" s="19">
        <v>647</v>
      </c>
      <c r="I56" s="90" t="s">
        <v>146</v>
      </c>
      <c r="J56" s="91" t="s">
        <v>134</v>
      </c>
      <c r="K56" s="91" t="s">
        <v>136</v>
      </c>
      <c r="L56" s="19">
        <v>293</v>
      </c>
    </row>
    <row r="57" spans="2:12" x14ac:dyDescent="0.25">
      <c r="B57" s="90" t="s">
        <v>133</v>
      </c>
      <c r="C57" s="92" t="s">
        <v>134</v>
      </c>
      <c r="D57" s="92" t="s">
        <v>137</v>
      </c>
      <c r="E57" s="19">
        <v>659</v>
      </c>
      <c r="I57" s="90" t="s">
        <v>148</v>
      </c>
      <c r="J57" s="91" t="s">
        <v>134</v>
      </c>
      <c r="K57" s="91" t="s">
        <v>136</v>
      </c>
      <c r="L57" s="19">
        <v>684</v>
      </c>
    </row>
    <row r="58" spans="2:12" x14ac:dyDescent="0.25">
      <c r="B58" s="90" t="s">
        <v>133</v>
      </c>
      <c r="C58" s="91" t="s">
        <v>134</v>
      </c>
      <c r="D58" s="91" t="s">
        <v>136</v>
      </c>
      <c r="E58" s="19">
        <v>662</v>
      </c>
      <c r="I58" s="90" t="s">
        <v>133</v>
      </c>
      <c r="J58" s="91" t="s">
        <v>134</v>
      </c>
      <c r="K58" s="91" t="s">
        <v>137</v>
      </c>
      <c r="L58" s="19">
        <v>711</v>
      </c>
    </row>
    <row r="59" spans="2:12" x14ac:dyDescent="0.25">
      <c r="B59" s="90" t="s">
        <v>133</v>
      </c>
      <c r="C59" s="92" t="s">
        <v>134</v>
      </c>
      <c r="D59" s="92" t="s">
        <v>135</v>
      </c>
      <c r="E59" s="19">
        <v>681</v>
      </c>
      <c r="I59" s="90" t="s">
        <v>150</v>
      </c>
      <c r="J59" s="91" t="s">
        <v>139</v>
      </c>
      <c r="K59" s="91" t="s">
        <v>135</v>
      </c>
      <c r="L59" s="19">
        <v>434</v>
      </c>
    </row>
    <row r="60" spans="2:12" x14ac:dyDescent="0.25">
      <c r="B60" s="90" t="s">
        <v>133</v>
      </c>
      <c r="C60" s="91" t="s">
        <v>134</v>
      </c>
      <c r="D60" s="91" t="s">
        <v>136</v>
      </c>
      <c r="E60" s="19">
        <v>689</v>
      </c>
      <c r="I60" s="90" t="s">
        <v>133</v>
      </c>
      <c r="J60" s="91" t="s">
        <v>139</v>
      </c>
      <c r="K60" s="91" t="s">
        <v>135</v>
      </c>
      <c r="L60" s="19">
        <v>453</v>
      </c>
    </row>
    <row r="61" spans="2:12" x14ac:dyDescent="0.25">
      <c r="B61" s="90" t="s">
        <v>133</v>
      </c>
      <c r="C61" s="91" t="s">
        <v>134</v>
      </c>
      <c r="D61" s="91" t="s">
        <v>137</v>
      </c>
      <c r="E61" s="19">
        <v>694</v>
      </c>
      <c r="I61" s="90" t="s">
        <v>141</v>
      </c>
      <c r="J61" s="91" t="s">
        <v>134</v>
      </c>
      <c r="K61" s="91" t="s">
        <v>136</v>
      </c>
      <c r="L61" s="19">
        <v>52</v>
      </c>
    </row>
    <row r="62" spans="2:12" x14ac:dyDescent="0.25">
      <c r="B62" s="90" t="s">
        <v>133</v>
      </c>
      <c r="C62" s="91" t="s">
        <v>134</v>
      </c>
      <c r="D62" s="91" t="s">
        <v>137</v>
      </c>
      <c r="E62" s="19">
        <v>711</v>
      </c>
      <c r="I62" s="90" t="s">
        <v>133</v>
      </c>
      <c r="J62" s="91" t="s">
        <v>134</v>
      </c>
      <c r="K62" s="91" t="s">
        <v>136</v>
      </c>
      <c r="L62" s="19">
        <v>997</v>
      </c>
    </row>
    <row r="63" spans="2:12" x14ac:dyDescent="0.25">
      <c r="B63" s="90" t="s">
        <v>133</v>
      </c>
      <c r="C63" s="91" t="s">
        <v>134</v>
      </c>
      <c r="D63" s="91" t="s">
        <v>137</v>
      </c>
      <c r="E63" s="19">
        <v>715</v>
      </c>
      <c r="I63" s="90" t="s">
        <v>91</v>
      </c>
      <c r="J63" s="91" t="s">
        <v>134</v>
      </c>
      <c r="K63" s="91" t="s">
        <v>136</v>
      </c>
      <c r="L63" s="19">
        <v>652</v>
      </c>
    </row>
    <row r="64" spans="2:12" x14ac:dyDescent="0.25">
      <c r="B64" s="90" t="s">
        <v>133</v>
      </c>
      <c r="C64" s="91" t="s">
        <v>134</v>
      </c>
      <c r="D64" s="91" t="s">
        <v>136</v>
      </c>
      <c r="E64" s="19">
        <v>727</v>
      </c>
      <c r="I64" s="90" t="s">
        <v>133</v>
      </c>
      <c r="J64" s="91" t="s">
        <v>139</v>
      </c>
      <c r="K64" s="91" t="s">
        <v>135</v>
      </c>
      <c r="L64" s="19">
        <v>755</v>
      </c>
    </row>
    <row r="65" spans="2:12" x14ac:dyDescent="0.25">
      <c r="B65" s="90" t="s">
        <v>133</v>
      </c>
      <c r="C65" s="91" t="s">
        <v>134</v>
      </c>
      <c r="D65" s="91" t="s">
        <v>136</v>
      </c>
      <c r="E65" s="19">
        <v>743</v>
      </c>
      <c r="I65" s="90" t="s">
        <v>133</v>
      </c>
      <c r="J65" s="91" t="s">
        <v>139</v>
      </c>
      <c r="K65" s="91" t="s">
        <v>136</v>
      </c>
      <c r="L65" s="19">
        <v>929</v>
      </c>
    </row>
    <row r="66" spans="2:12" x14ac:dyDescent="0.25">
      <c r="B66" s="90" t="s">
        <v>133</v>
      </c>
      <c r="C66" s="91" t="s">
        <v>134</v>
      </c>
      <c r="D66" s="91" t="s">
        <v>135</v>
      </c>
      <c r="E66" s="19">
        <v>745</v>
      </c>
      <c r="I66" s="90" t="s">
        <v>133</v>
      </c>
      <c r="J66" s="91" t="s">
        <v>134</v>
      </c>
      <c r="K66" s="91" t="s">
        <v>137</v>
      </c>
      <c r="L66" s="19">
        <v>368</v>
      </c>
    </row>
    <row r="67" spans="2:12" x14ac:dyDescent="0.25">
      <c r="B67" s="90" t="s">
        <v>133</v>
      </c>
      <c r="C67" s="91" t="s">
        <v>134</v>
      </c>
      <c r="D67" s="91" t="s">
        <v>136</v>
      </c>
      <c r="E67" s="19">
        <v>750</v>
      </c>
      <c r="I67" s="90" t="s">
        <v>133</v>
      </c>
      <c r="J67" s="92" t="s">
        <v>134</v>
      </c>
      <c r="K67" s="92" t="s">
        <v>136</v>
      </c>
      <c r="L67" s="19">
        <v>59</v>
      </c>
    </row>
    <row r="68" spans="2:12" x14ac:dyDescent="0.25">
      <c r="B68" s="90" t="s">
        <v>133</v>
      </c>
      <c r="C68" s="91" t="s">
        <v>134</v>
      </c>
      <c r="D68" s="91" t="s">
        <v>137</v>
      </c>
      <c r="E68" s="19">
        <v>751</v>
      </c>
      <c r="I68" s="90" t="s">
        <v>133</v>
      </c>
      <c r="J68" s="91" t="s">
        <v>134</v>
      </c>
      <c r="K68" s="91" t="s">
        <v>137</v>
      </c>
      <c r="L68" s="19">
        <v>226</v>
      </c>
    </row>
    <row r="69" spans="2:12" x14ac:dyDescent="0.25">
      <c r="B69" s="90" t="s">
        <v>133</v>
      </c>
      <c r="C69" s="91" t="s">
        <v>134</v>
      </c>
      <c r="D69" s="91" t="s">
        <v>136</v>
      </c>
      <c r="E69" s="19">
        <v>752</v>
      </c>
      <c r="I69" s="90" t="s">
        <v>133</v>
      </c>
      <c r="J69" s="91" t="s">
        <v>134</v>
      </c>
      <c r="K69" s="91" t="s">
        <v>137</v>
      </c>
      <c r="L69" s="19">
        <v>615</v>
      </c>
    </row>
    <row r="70" spans="2:12" x14ac:dyDescent="0.25">
      <c r="B70" s="90" t="s">
        <v>133</v>
      </c>
      <c r="C70" s="91" t="s">
        <v>134</v>
      </c>
      <c r="D70" s="91" t="s">
        <v>135</v>
      </c>
      <c r="E70" s="19">
        <v>778</v>
      </c>
      <c r="I70" s="90" t="s">
        <v>133</v>
      </c>
      <c r="J70" s="91" t="s">
        <v>134</v>
      </c>
      <c r="K70" s="91" t="s">
        <v>137</v>
      </c>
      <c r="L70" s="19">
        <v>830</v>
      </c>
    </row>
    <row r="71" spans="2:12" x14ac:dyDescent="0.25">
      <c r="B71" s="90" t="s">
        <v>133</v>
      </c>
      <c r="C71" s="91" t="s">
        <v>134</v>
      </c>
      <c r="D71" s="91" t="s">
        <v>137</v>
      </c>
      <c r="E71" s="19">
        <v>796</v>
      </c>
      <c r="I71" s="90" t="s">
        <v>91</v>
      </c>
      <c r="J71" s="91" t="s">
        <v>134</v>
      </c>
      <c r="K71" s="91" t="s">
        <v>137</v>
      </c>
      <c r="L71" s="19">
        <v>655</v>
      </c>
    </row>
    <row r="72" spans="2:12" x14ac:dyDescent="0.25">
      <c r="B72" s="90" t="s">
        <v>133</v>
      </c>
      <c r="C72" s="92" t="s">
        <v>134</v>
      </c>
      <c r="D72" s="92" t="s">
        <v>137</v>
      </c>
      <c r="E72" s="19">
        <v>797</v>
      </c>
      <c r="I72" s="90" t="s">
        <v>133</v>
      </c>
      <c r="J72" s="91" t="s">
        <v>139</v>
      </c>
      <c r="K72" s="91" t="s">
        <v>135</v>
      </c>
      <c r="L72" s="19">
        <v>650</v>
      </c>
    </row>
    <row r="73" spans="2:12" x14ac:dyDescent="0.25">
      <c r="B73" s="90" t="s">
        <v>133</v>
      </c>
      <c r="C73" s="92" t="s">
        <v>134</v>
      </c>
      <c r="D73" s="92" t="s">
        <v>137</v>
      </c>
      <c r="E73" s="19">
        <v>802</v>
      </c>
      <c r="I73" s="90" t="s">
        <v>133</v>
      </c>
      <c r="J73" s="91" t="s">
        <v>134</v>
      </c>
      <c r="K73" s="91" t="s">
        <v>136</v>
      </c>
      <c r="L73" s="19">
        <v>827</v>
      </c>
    </row>
    <row r="74" spans="2:12" x14ac:dyDescent="0.25">
      <c r="B74" s="90" t="s">
        <v>133</v>
      </c>
      <c r="C74" s="91" t="s">
        <v>134</v>
      </c>
      <c r="D74" s="91" t="s">
        <v>137</v>
      </c>
      <c r="E74" s="19">
        <v>810</v>
      </c>
      <c r="I74" s="90" t="s">
        <v>138</v>
      </c>
      <c r="J74" s="91" t="s">
        <v>139</v>
      </c>
      <c r="K74" s="91" t="s">
        <v>136</v>
      </c>
      <c r="L74" s="19">
        <v>341</v>
      </c>
    </row>
    <row r="75" spans="2:12" x14ac:dyDescent="0.25">
      <c r="B75" s="90" t="s">
        <v>133</v>
      </c>
      <c r="C75" s="91" t="s">
        <v>134</v>
      </c>
      <c r="D75" s="91" t="s">
        <v>137</v>
      </c>
      <c r="E75" s="19">
        <v>820</v>
      </c>
      <c r="I75" s="90" t="s">
        <v>133</v>
      </c>
      <c r="J75" s="91" t="s">
        <v>134</v>
      </c>
      <c r="K75" s="91" t="s">
        <v>137</v>
      </c>
      <c r="L75" s="19">
        <v>694</v>
      </c>
    </row>
    <row r="76" spans="2:12" x14ac:dyDescent="0.25">
      <c r="B76" s="90" t="s">
        <v>133</v>
      </c>
      <c r="C76" s="91" t="s">
        <v>134</v>
      </c>
      <c r="D76" s="91" t="s">
        <v>136</v>
      </c>
      <c r="E76" s="19">
        <v>823</v>
      </c>
      <c r="I76" s="90" t="s">
        <v>133</v>
      </c>
      <c r="J76" s="91" t="s">
        <v>134</v>
      </c>
      <c r="K76" s="91" t="s">
        <v>137</v>
      </c>
      <c r="L76" s="19">
        <v>264</v>
      </c>
    </row>
    <row r="77" spans="2:12" x14ac:dyDescent="0.25">
      <c r="B77" s="90" t="s">
        <v>133</v>
      </c>
      <c r="C77" s="91" t="s">
        <v>134</v>
      </c>
      <c r="D77" s="91" t="s">
        <v>137</v>
      </c>
      <c r="E77" s="19">
        <v>823</v>
      </c>
      <c r="I77" s="90" t="s">
        <v>133</v>
      </c>
      <c r="J77" s="91" t="s">
        <v>139</v>
      </c>
      <c r="K77" s="91" t="s">
        <v>136</v>
      </c>
      <c r="L77" s="19">
        <v>918</v>
      </c>
    </row>
    <row r="78" spans="2:12" x14ac:dyDescent="0.25">
      <c r="B78" s="90" t="s">
        <v>133</v>
      </c>
      <c r="C78" s="91" t="s">
        <v>134</v>
      </c>
      <c r="D78" s="91" t="s">
        <v>136</v>
      </c>
      <c r="E78" s="19">
        <v>825</v>
      </c>
      <c r="I78" s="90" t="s">
        <v>91</v>
      </c>
      <c r="J78" s="91" t="s">
        <v>134</v>
      </c>
      <c r="K78" s="91" t="s">
        <v>136</v>
      </c>
      <c r="L78" s="19">
        <v>209</v>
      </c>
    </row>
    <row r="79" spans="2:12" x14ac:dyDescent="0.25">
      <c r="B79" s="90" t="s">
        <v>133</v>
      </c>
      <c r="C79" s="91" t="s">
        <v>134</v>
      </c>
      <c r="D79" s="91" t="s">
        <v>136</v>
      </c>
      <c r="E79" s="19">
        <v>827</v>
      </c>
      <c r="I79" s="90" t="s">
        <v>133</v>
      </c>
      <c r="J79" s="91" t="s">
        <v>139</v>
      </c>
      <c r="K79" s="91" t="s">
        <v>137</v>
      </c>
      <c r="L79" s="19">
        <v>412</v>
      </c>
    </row>
    <row r="80" spans="2:12" x14ac:dyDescent="0.25">
      <c r="B80" s="90" t="s">
        <v>133</v>
      </c>
      <c r="C80" s="91" t="s">
        <v>134</v>
      </c>
      <c r="D80" s="91" t="s">
        <v>137</v>
      </c>
      <c r="E80" s="19">
        <v>830</v>
      </c>
      <c r="I80" s="90" t="s">
        <v>133</v>
      </c>
      <c r="J80" s="91" t="s">
        <v>139</v>
      </c>
      <c r="K80" s="91" t="s">
        <v>135</v>
      </c>
      <c r="L80" s="19">
        <v>959</v>
      </c>
    </row>
    <row r="81" spans="2:12" x14ac:dyDescent="0.25">
      <c r="B81" s="90" t="s">
        <v>133</v>
      </c>
      <c r="C81" s="91" t="s">
        <v>134</v>
      </c>
      <c r="D81" s="91" t="s">
        <v>137</v>
      </c>
      <c r="E81" s="19">
        <v>841</v>
      </c>
      <c r="I81" s="90" t="s">
        <v>140</v>
      </c>
      <c r="J81" s="91" t="s">
        <v>134</v>
      </c>
      <c r="K81" s="91" t="s">
        <v>135</v>
      </c>
      <c r="L81" s="19">
        <v>842</v>
      </c>
    </row>
    <row r="82" spans="2:12" x14ac:dyDescent="0.25">
      <c r="B82" s="90" t="s">
        <v>133</v>
      </c>
      <c r="C82" s="91" t="s">
        <v>134</v>
      </c>
      <c r="D82" s="91" t="s">
        <v>137</v>
      </c>
      <c r="E82" s="19">
        <v>857</v>
      </c>
      <c r="I82" s="90" t="s">
        <v>133</v>
      </c>
      <c r="J82" s="91" t="s">
        <v>139</v>
      </c>
      <c r="K82" s="91" t="s">
        <v>135</v>
      </c>
      <c r="L82" s="19">
        <v>253</v>
      </c>
    </row>
    <row r="83" spans="2:12" x14ac:dyDescent="0.25">
      <c r="B83" s="90" t="s">
        <v>133</v>
      </c>
      <c r="C83" s="91" t="s">
        <v>134</v>
      </c>
      <c r="D83" s="91" t="s">
        <v>137</v>
      </c>
      <c r="E83" s="19">
        <v>862</v>
      </c>
      <c r="I83" s="90" t="s">
        <v>133</v>
      </c>
      <c r="J83" s="91" t="s">
        <v>134</v>
      </c>
      <c r="K83" s="91" t="s">
        <v>137</v>
      </c>
      <c r="L83" s="19">
        <v>647</v>
      </c>
    </row>
    <row r="84" spans="2:12" x14ac:dyDescent="0.25">
      <c r="B84" s="90" t="s">
        <v>133</v>
      </c>
      <c r="C84" s="91" t="s">
        <v>134</v>
      </c>
      <c r="D84" s="91" t="s">
        <v>136</v>
      </c>
      <c r="E84" s="19">
        <v>864</v>
      </c>
      <c r="I84" s="90" t="s">
        <v>141</v>
      </c>
      <c r="J84" s="91" t="s">
        <v>139</v>
      </c>
      <c r="K84" s="91" t="s">
        <v>137</v>
      </c>
      <c r="L84" s="19">
        <v>851</v>
      </c>
    </row>
    <row r="85" spans="2:12" x14ac:dyDescent="0.25">
      <c r="B85" s="90" t="s">
        <v>133</v>
      </c>
      <c r="C85" s="92" t="s">
        <v>134</v>
      </c>
      <c r="D85" s="92" t="s">
        <v>135</v>
      </c>
      <c r="E85" s="19">
        <v>873</v>
      </c>
      <c r="I85" s="90" t="s">
        <v>146</v>
      </c>
      <c r="J85" s="91" t="s">
        <v>134</v>
      </c>
      <c r="K85" s="91" t="s">
        <v>137</v>
      </c>
      <c r="L85" s="19">
        <v>420</v>
      </c>
    </row>
    <row r="86" spans="2:12" x14ac:dyDescent="0.25">
      <c r="B86" s="90" t="s">
        <v>133</v>
      </c>
      <c r="C86" s="91" t="s">
        <v>134</v>
      </c>
      <c r="D86" s="91" t="s">
        <v>136</v>
      </c>
      <c r="E86" s="19">
        <v>891</v>
      </c>
      <c r="I86" s="90" t="s">
        <v>146</v>
      </c>
      <c r="J86" s="91" t="s">
        <v>134</v>
      </c>
      <c r="K86" s="91" t="s">
        <v>137</v>
      </c>
      <c r="L86" s="19">
        <v>989</v>
      </c>
    </row>
    <row r="87" spans="2:12" x14ac:dyDescent="0.25">
      <c r="B87" s="90" t="s">
        <v>133</v>
      </c>
      <c r="C87" s="92" t="s">
        <v>134</v>
      </c>
      <c r="D87" s="92" t="s">
        <v>137</v>
      </c>
      <c r="E87" s="19">
        <v>893</v>
      </c>
      <c r="I87" s="90" t="s">
        <v>138</v>
      </c>
      <c r="J87" s="91" t="s">
        <v>139</v>
      </c>
      <c r="K87" s="91" t="s">
        <v>135</v>
      </c>
      <c r="L87" s="19">
        <v>586</v>
      </c>
    </row>
    <row r="88" spans="2:12" x14ac:dyDescent="0.25">
      <c r="B88" s="90" t="s">
        <v>133</v>
      </c>
      <c r="C88" s="91" t="s">
        <v>134</v>
      </c>
      <c r="D88" s="91" t="s">
        <v>135</v>
      </c>
      <c r="E88" s="19">
        <v>894</v>
      </c>
      <c r="I88" s="90" t="s">
        <v>140</v>
      </c>
      <c r="J88" s="91" t="s">
        <v>134</v>
      </c>
      <c r="K88" s="91" t="s">
        <v>135</v>
      </c>
      <c r="L88" s="19">
        <v>836</v>
      </c>
    </row>
    <row r="89" spans="2:12" x14ac:dyDescent="0.25">
      <c r="B89" s="90" t="s">
        <v>133</v>
      </c>
      <c r="C89" s="91" t="s">
        <v>134</v>
      </c>
      <c r="D89" s="91" t="s">
        <v>137</v>
      </c>
      <c r="E89" s="19">
        <v>903</v>
      </c>
      <c r="I89" s="90" t="s">
        <v>133</v>
      </c>
      <c r="J89" s="91" t="s">
        <v>134</v>
      </c>
      <c r="K89" s="91" t="s">
        <v>137</v>
      </c>
      <c r="L89" s="19">
        <v>336</v>
      </c>
    </row>
    <row r="90" spans="2:12" x14ac:dyDescent="0.25">
      <c r="B90" s="90" t="s">
        <v>133</v>
      </c>
      <c r="C90" s="91" t="s">
        <v>134</v>
      </c>
      <c r="D90" s="91" t="s">
        <v>137</v>
      </c>
      <c r="E90" s="19">
        <v>905</v>
      </c>
      <c r="I90" s="90" t="s">
        <v>138</v>
      </c>
      <c r="J90" s="91" t="s">
        <v>139</v>
      </c>
      <c r="K90" s="91" t="s">
        <v>136</v>
      </c>
      <c r="L90" s="19">
        <v>58</v>
      </c>
    </row>
    <row r="91" spans="2:12" x14ac:dyDescent="0.25">
      <c r="B91" s="90" t="s">
        <v>133</v>
      </c>
      <c r="C91" s="91" t="s">
        <v>134</v>
      </c>
      <c r="D91" s="91" t="s">
        <v>137</v>
      </c>
      <c r="E91" s="19">
        <v>911</v>
      </c>
      <c r="I91" s="90" t="s">
        <v>146</v>
      </c>
      <c r="J91" s="91" t="s">
        <v>134</v>
      </c>
      <c r="K91" s="91" t="s">
        <v>137</v>
      </c>
      <c r="L91" s="19">
        <v>765</v>
      </c>
    </row>
    <row r="92" spans="2:12" x14ac:dyDescent="0.25">
      <c r="B92" s="90" t="s">
        <v>133</v>
      </c>
      <c r="C92" s="91" t="s">
        <v>134</v>
      </c>
      <c r="D92" s="91" t="s">
        <v>136</v>
      </c>
      <c r="E92" s="19">
        <v>912</v>
      </c>
      <c r="I92" s="90" t="s">
        <v>133</v>
      </c>
      <c r="J92" s="92" t="s">
        <v>134</v>
      </c>
      <c r="K92" s="92" t="s">
        <v>137</v>
      </c>
      <c r="L92" s="19">
        <v>797</v>
      </c>
    </row>
    <row r="93" spans="2:12" x14ac:dyDescent="0.25">
      <c r="B93" s="90" t="s">
        <v>133</v>
      </c>
      <c r="C93" s="92" t="s">
        <v>134</v>
      </c>
      <c r="D93" s="92" t="s">
        <v>137</v>
      </c>
      <c r="E93" s="19">
        <v>925</v>
      </c>
      <c r="I93" s="90" t="s">
        <v>133</v>
      </c>
      <c r="J93" s="91" t="s">
        <v>134</v>
      </c>
      <c r="K93" s="91" t="s">
        <v>137</v>
      </c>
      <c r="L93" s="19">
        <v>299</v>
      </c>
    </row>
    <row r="94" spans="2:12" x14ac:dyDescent="0.25">
      <c r="B94" s="90" t="s">
        <v>133</v>
      </c>
      <c r="C94" s="91" t="s">
        <v>134</v>
      </c>
      <c r="D94" s="91" t="s">
        <v>135</v>
      </c>
      <c r="E94" s="19">
        <v>927</v>
      </c>
      <c r="I94" s="90" t="s">
        <v>133</v>
      </c>
      <c r="J94" s="91" t="s">
        <v>134</v>
      </c>
      <c r="K94" s="91" t="s">
        <v>137</v>
      </c>
      <c r="L94" s="19">
        <v>820</v>
      </c>
    </row>
    <row r="95" spans="2:12" x14ac:dyDescent="0.25">
      <c r="B95" s="90" t="s">
        <v>133</v>
      </c>
      <c r="C95" s="91" t="s">
        <v>134</v>
      </c>
      <c r="D95" s="91" t="s">
        <v>137</v>
      </c>
      <c r="E95" s="19">
        <v>936</v>
      </c>
      <c r="I95" s="90" t="s">
        <v>146</v>
      </c>
      <c r="J95" s="91" t="s">
        <v>134</v>
      </c>
      <c r="K95" s="91" t="s">
        <v>136</v>
      </c>
      <c r="L95" s="19">
        <v>121</v>
      </c>
    </row>
    <row r="96" spans="2:12" x14ac:dyDescent="0.25">
      <c r="B96" s="90" t="s">
        <v>133</v>
      </c>
      <c r="C96" s="91" t="s">
        <v>134</v>
      </c>
      <c r="D96" s="91" t="s">
        <v>136</v>
      </c>
      <c r="E96" s="19">
        <v>937</v>
      </c>
      <c r="I96" s="90" t="s">
        <v>146</v>
      </c>
      <c r="J96" s="91" t="s">
        <v>134</v>
      </c>
      <c r="K96" s="91" t="s">
        <v>136</v>
      </c>
      <c r="L96" s="19">
        <v>581</v>
      </c>
    </row>
    <row r="97" spans="2:12" x14ac:dyDescent="0.25">
      <c r="B97" s="90" t="s">
        <v>133</v>
      </c>
      <c r="C97" s="91" t="s">
        <v>134</v>
      </c>
      <c r="D97" s="91" t="s">
        <v>135</v>
      </c>
      <c r="E97" s="19">
        <v>945</v>
      </c>
      <c r="I97" s="90" t="s">
        <v>144</v>
      </c>
      <c r="J97" s="91" t="s">
        <v>134</v>
      </c>
      <c r="K97" s="91" t="s">
        <v>136</v>
      </c>
      <c r="L97" s="19">
        <v>705</v>
      </c>
    </row>
    <row r="98" spans="2:12" x14ac:dyDescent="0.25">
      <c r="B98" s="90" t="s">
        <v>133</v>
      </c>
      <c r="C98" s="91" t="s">
        <v>134</v>
      </c>
      <c r="D98" s="91" t="s">
        <v>136</v>
      </c>
      <c r="E98" s="19">
        <v>967</v>
      </c>
      <c r="I98" s="90" t="s">
        <v>133</v>
      </c>
      <c r="J98" s="91" t="s">
        <v>139</v>
      </c>
      <c r="K98" s="91" t="s">
        <v>137</v>
      </c>
      <c r="L98" s="19">
        <v>249</v>
      </c>
    </row>
    <row r="99" spans="2:12" x14ac:dyDescent="0.25">
      <c r="B99" s="90" t="s">
        <v>133</v>
      </c>
      <c r="C99" s="91" t="s">
        <v>134</v>
      </c>
      <c r="D99" s="91" t="s">
        <v>136</v>
      </c>
      <c r="E99" s="19">
        <v>997</v>
      </c>
      <c r="I99" s="90" t="s">
        <v>140</v>
      </c>
      <c r="J99" s="91" t="s">
        <v>139</v>
      </c>
      <c r="K99" s="91" t="s">
        <v>135</v>
      </c>
      <c r="L99" s="19">
        <v>263</v>
      </c>
    </row>
    <row r="100" spans="2:12" x14ac:dyDescent="0.25">
      <c r="B100" s="90" t="s">
        <v>133</v>
      </c>
      <c r="C100" s="91" t="s">
        <v>134</v>
      </c>
      <c r="D100" s="91" t="s">
        <v>136</v>
      </c>
      <c r="E100" s="19">
        <v>998</v>
      </c>
      <c r="I100" s="90" t="s">
        <v>133</v>
      </c>
      <c r="J100" s="91" t="s">
        <v>134</v>
      </c>
      <c r="K100" s="91" t="s">
        <v>136</v>
      </c>
      <c r="L100" s="19">
        <v>891</v>
      </c>
    </row>
    <row r="101" spans="2:12" x14ac:dyDescent="0.25">
      <c r="B101" s="90" t="s">
        <v>133</v>
      </c>
      <c r="C101" s="92" t="s">
        <v>139</v>
      </c>
      <c r="D101" s="92" t="s">
        <v>135</v>
      </c>
      <c r="E101" s="19">
        <v>14</v>
      </c>
      <c r="I101" s="90" t="s">
        <v>133</v>
      </c>
      <c r="J101" s="92" t="s">
        <v>139</v>
      </c>
      <c r="K101" s="92" t="s">
        <v>137</v>
      </c>
      <c r="L101" s="19">
        <v>580</v>
      </c>
    </row>
    <row r="102" spans="2:12" x14ac:dyDescent="0.25">
      <c r="B102" s="90" t="s">
        <v>133</v>
      </c>
      <c r="C102" s="91" t="s">
        <v>139</v>
      </c>
      <c r="D102" s="91" t="s">
        <v>135</v>
      </c>
      <c r="E102" s="19">
        <v>34</v>
      </c>
      <c r="I102" s="90" t="s">
        <v>133</v>
      </c>
      <c r="J102" s="91" t="s">
        <v>134</v>
      </c>
      <c r="K102" s="91" t="s">
        <v>135</v>
      </c>
      <c r="L102" s="19">
        <v>269</v>
      </c>
    </row>
    <row r="103" spans="2:12" x14ac:dyDescent="0.25">
      <c r="B103" s="90" t="s">
        <v>133</v>
      </c>
      <c r="C103" s="92" t="s">
        <v>139</v>
      </c>
      <c r="D103" s="92" t="s">
        <v>135</v>
      </c>
      <c r="E103" s="19">
        <v>55</v>
      </c>
      <c r="I103" s="90" t="s">
        <v>133</v>
      </c>
      <c r="J103" s="91" t="s">
        <v>134</v>
      </c>
      <c r="K103" s="91" t="s">
        <v>135</v>
      </c>
      <c r="L103" s="19">
        <v>778</v>
      </c>
    </row>
    <row r="104" spans="2:12" x14ac:dyDescent="0.25">
      <c r="B104" s="90" t="s">
        <v>133</v>
      </c>
      <c r="C104" s="91" t="s">
        <v>139</v>
      </c>
      <c r="D104" s="91" t="s">
        <v>137</v>
      </c>
      <c r="E104" s="19">
        <v>80</v>
      </c>
      <c r="I104" s="90" t="s">
        <v>91</v>
      </c>
      <c r="J104" s="91" t="s">
        <v>134</v>
      </c>
      <c r="K104" s="91" t="s">
        <v>135</v>
      </c>
      <c r="L104" s="19">
        <v>195</v>
      </c>
    </row>
    <row r="105" spans="2:12" x14ac:dyDescent="0.25">
      <c r="B105" s="90" t="s">
        <v>133</v>
      </c>
      <c r="C105" s="91" t="s">
        <v>139</v>
      </c>
      <c r="D105" s="91" t="s">
        <v>137</v>
      </c>
      <c r="E105" s="19">
        <v>86</v>
      </c>
      <c r="I105" s="90" t="s">
        <v>138</v>
      </c>
      <c r="J105" s="91" t="s">
        <v>134</v>
      </c>
      <c r="K105" s="91" t="s">
        <v>137</v>
      </c>
      <c r="L105" s="19">
        <v>448</v>
      </c>
    </row>
    <row r="106" spans="2:12" x14ac:dyDescent="0.25">
      <c r="B106" s="90" t="s">
        <v>133</v>
      </c>
      <c r="C106" s="91" t="s">
        <v>139</v>
      </c>
      <c r="D106" s="91" t="s">
        <v>137</v>
      </c>
      <c r="E106" s="19">
        <v>96</v>
      </c>
      <c r="I106" s="90" t="s">
        <v>133</v>
      </c>
      <c r="J106" s="91" t="s">
        <v>139</v>
      </c>
      <c r="K106" s="91" t="s">
        <v>137</v>
      </c>
      <c r="L106" s="19">
        <v>80</v>
      </c>
    </row>
    <row r="107" spans="2:12" x14ac:dyDescent="0.25">
      <c r="B107" s="90" t="s">
        <v>133</v>
      </c>
      <c r="C107" s="91" t="s">
        <v>139</v>
      </c>
      <c r="D107" s="91" t="s">
        <v>136</v>
      </c>
      <c r="E107" s="19">
        <v>104</v>
      </c>
      <c r="I107" s="90" t="s">
        <v>133</v>
      </c>
      <c r="J107" s="91" t="s">
        <v>134</v>
      </c>
      <c r="K107" s="91" t="s">
        <v>137</v>
      </c>
      <c r="L107" s="19">
        <v>45</v>
      </c>
    </row>
    <row r="108" spans="2:12" x14ac:dyDescent="0.25">
      <c r="B108" s="90" t="s">
        <v>133</v>
      </c>
      <c r="C108" s="91" t="s">
        <v>139</v>
      </c>
      <c r="D108" s="91" t="s">
        <v>135</v>
      </c>
      <c r="E108" s="19">
        <v>118</v>
      </c>
      <c r="I108" s="90" t="s">
        <v>142</v>
      </c>
      <c r="J108" s="91" t="s">
        <v>139</v>
      </c>
      <c r="K108" s="91" t="s">
        <v>135</v>
      </c>
      <c r="L108" s="19">
        <v>653</v>
      </c>
    </row>
    <row r="109" spans="2:12" x14ac:dyDescent="0.25">
      <c r="B109" s="90" t="s">
        <v>133</v>
      </c>
      <c r="C109" s="91" t="s">
        <v>139</v>
      </c>
      <c r="D109" s="91" t="s">
        <v>137</v>
      </c>
      <c r="E109" s="19">
        <v>135</v>
      </c>
      <c r="I109" s="90" t="s">
        <v>133</v>
      </c>
      <c r="J109" s="91" t="s">
        <v>139</v>
      </c>
      <c r="K109" s="91" t="s">
        <v>136</v>
      </c>
      <c r="L109" s="19">
        <v>294</v>
      </c>
    </row>
    <row r="110" spans="2:12" x14ac:dyDescent="0.25">
      <c r="B110" s="90" t="s">
        <v>133</v>
      </c>
      <c r="C110" s="92" t="s">
        <v>139</v>
      </c>
      <c r="D110" s="92" t="s">
        <v>135</v>
      </c>
      <c r="E110" s="19">
        <v>166</v>
      </c>
      <c r="I110" s="90" t="s">
        <v>133</v>
      </c>
      <c r="J110" s="91" t="s">
        <v>139</v>
      </c>
      <c r="K110" s="91" t="s">
        <v>137</v>
      </c>
      <c r="L110" s="19">
        <v>135</v>
      </c>
    </row>
    <row r="111" spans="2:12" x14ac:dyDescent="0.25">
      <c r="B111" s="90" t="s">
        <v>133</v>
      </c>
      <c r="C111" s="92" t="s">
        <v>139</v>
      </c>
      <c r="D111" s="92" t="s">
        <v>135</v>
      </c>
      <c r="E111" s="19">
        <v>173</v>
      </c>
      <c r="I111" s="90" t="s">
        <v>133</v>
      </c>
      <c r="J111" s="91" t="s">
        <v>139</v>
      </c>
      <c r="K111" s="91" t="s">
        <v>135</v>
      </c>
      <c r="L111" s="19">
        <v>252</v>
      </c>
    </row>
    <row r="112" spans="2:12" x14ac:dyDescent="0.25">
      <c r="B112" s="90" t="s">
        <v>133</v>
      </c>
      <c r="C112" s="91" t="s">
        <v>139</v>
      </c>
      <c r="D112" s="91" t="s">
        <v>135</v>
      </c>
      <c r="E112" s="19">
        <v>180</v>
      </c>
      <c r="I112" s="90" t="s">
        <v>133</v>
      </c>
      <c r="J112" s="91" t="s">
        <v>139</v>
      </c>
      <c r="K112" s="91" t="s">
        <v>135</v>
      </c>
      <c r="L112" s="19">
        <v>802</v>
      </c>
    </row>
    <row r="113" spans="2:12" x14ac:dyDescent="0.25">
      <c r="B113" s="90" t="s">
        <v>133</v>
      </c>
      <c r="C113" s="91" t="s">
        <v>139</v>
      </c>
      <c r="D113" s="91" t="s">
        <v>135</v>
      </c>
      <c r="E113" s="19">
        <v>187</v>
      </c>
      <c r="I113" s="90" t="s">
        <v>146</v>
      </c>
      <c r="J113" s="91" t="s">
        <v>139</v>
      </c>
      <c r="K113" s="91" t="s">
        <v>135</v>
      </c>
      <c r="L113" s="19">
        <v>382</v>
      </c>
    </row>
    <row r="114" spans="2:12" x14ac:dyDescent="0.25">
      <c r="B114" s="90" t="s">
        <v>133</v>
      </c>
      <c r="C114" s="91" t="s">
        <v>139</v>
      </c>
      <c r="D114" s="91" t="s">
        <v>136</v>
      </c>
      <c r="E114" s="19">
        <v>193</v>
      </c>
      <c r="I114" s="90" t="s">
        <v>133</v>
      </c>
      <c r="J114" s="91" t="s">
        <v>139</v>
      </c>
      <c r="K114" s="91" t="s">
        <v>137</v>
      </c>
      <c r="L114" s="19">
        <v>661</v>
      </c>
    </row>
    <row r="115" spans="2:12" x14ac:dyDescent="0.25">
      <c r="B115" s="90" t="s">
        <v>133</v>
      </c>
      <c r="C115" s="91" t="s">
        <v>139</v>
      </c>
      <c r="D115" s="91" t="s">
        <v>137</v>
      </c>
      <c r="E115" s="19">
        <v>202</v>
      </c>
      <c r="I115" s="90" t="s">
        <v>146</v>
      </c>
      <c r="J115" s="91" t="s">
        <v>139</v>
      </c>
      <c r="K115" s="91" t="s">
        <v>137</v>
      </c>
      <c r="L115" s="19">
        <v>637</v>
      </c>
    </row>
    <row r="116" spans="2:12" x14ac:dyDescent="0.25">
      <c r="B116" s="90" t="s">
        <v>133</v>
      </c>
      <c r="C116" s="90" t="s">
        <v>139</v>
      </c>
      <c r="D116" s="90" t="s">
        <v>136</v>
      </c>
      <c r="E116" s="19">
        <v>206</v>
      </c>
      <c r="I116" s="90" t="s">
        <v>146</v>
      </c>
      <c r="J116" s="91" t="s">
        <v>139</v>
      </c>
      <c r="K116" s="91" t="s">
        <v>135</v>
      </c>
      <c r="L116" s="19">
        <v>970</v>
      </c>
    </row>
    <row r="117" spans="2:12" x14ac:dyDescent="0.25">
      <c r="B117" s="90" t="s">
        <v>133</v>
      </c>
      <c r="C117" s="91" t="s">
        <v>139</v>
      </c>
      <c r="D117" s="91" t="s">
        <v>137</v>
      </c>
      <c r="E117" s="19">
        <v>208</v>
      </c>
      <c r="I117" s="90" t="s">
        <v>146</v>
      </c>
      <c r="J117" s="91" t="s">
        <v>134</v>
      </c>
      <c r="K117" s="91" t="s">
        <v>135</v>
      </c>
      <c r="L117" s="19">
        <v>743</v>
      </c>
    </row>
    <row r="118" spans="2:12" x14ac:dyDescent="0.25">
      <c r="B118" s="93" t="s">
        <v>133</v>
      </c>
      <c r="C118" s="91" t="s">
        <v>139</v>
      </c>
      <c r="D118" s="91" t="s">
        <v>137</v>
      </c>
      <c r="E118" s="19">
        <v>214</v>
      </c>
      <c r="I118" s="90" t="s">
        <v>91</v>
      </c>
      <c r="J118" s="91" t="s">
        <v>134</v>
      </c>
      <c r="K118" s="91" t="s">
        <v>135</v>
      </c>
      <c r="L118" s="19">
        <v>526</v>
      </c>
    </row>
    <row r="119" spans="2:12" x14ac:dyDescent="0.25">
      <c r="B119" s="90" t="s">
        <v>133</v>
      </c>
      <c r="C119" s="91" t="s">
        <v>139</v>
      </c>
      <c r="D119" s="91" t="s">
        <v>135</v>
      </c>
      <c r="E119" s="19">
        <v>218</v>
      </c>
      <c r="I119" s="90" t="s">
        <v>133</v>
      </c>
      <c r="J119" s="91" t="s">
        <v>134</v>
      </c>
      <c r="K119" s="91" t="s">
        <v>136</v>
      </c>
      <c r="L119" s="19">
        <v>433</v>
      </c>
    </row>
    <row r="120" spans="2:12" x14ac:dyDescent="0.25">
      <c r="B120" s="90" t="s">
        <v>133</v>
      </c>
      <c r="C120" s="92" t="s">
        <v>139</v>
      </c>
      <c r="D120" s="92" t="s">
        <v>137</v>
      </c>
      <c r="E120" s="19">
        <v>224</v>
      </c>
      <c r="I120" s="90" t="s">
        <v>133</v>
      </c>
      <c r="J120" s="91" t="s">
        <v>134</v>
      </c>
      <c r="K120" s="91" t="s">
        <v>136</v>
      </c>
      <c r="L120" s="19">
        <v>579</v>
      </c>
    </row>
    <row r="121" spans="2:12" x14ac:dyDescent="0.25">
      <c r="B121" s="90" t="s">
        <v>133</v>
      </c>
      <c r="C121" s="91" t="s">
        <v>139</v>
      </c>
      <c r="D121" s="91" t="s">
        <v>137</v>
      </c>
      <c r="E121" s="19">
        <v>249</v>
      </c>
      <c r="I121" s="90" t="s">
        <v>133</v>
      </c>
      <c r="J121" s="91" t="s">
        <v>139</v>
      </c>
      <c r="K121" s="91" t="s">
        <v>135</v>
      </c>
      <c r="L121" s="19">
        <v>816</v>
      </c>
    </row>
    <row r="122" spans="2:12" x14ac:dyDescent="0.25">
      <c r="B122" s="90" t="s">
        <v>133</v>
      </c>
      <c r="C122" s="91" t="s">
        <v>139</v>
      </c>
      <c r="D122" s="91" t="s">
        <v>135</v>
      </c>
      <c r="E122" s="19">
        <v>252</v>
      </c>
      <c r="I122" s="90" t="s">
        <v>133</v>
      </c>
      <c r="J122" s="91" t="s">
        <v>139</v>
      </c>
      <c r="K122" s="91" t="s">
        <v>135</v>
      </c>
      <c r="L122" s="19">
        <v>391</v>
      </c>
    </row>
    <row r="123" spans="2:12" x14ac:dyDescent="0.25">
      <c r="B123" s="90" t="s">
        <v>133</v>
      </c>
      <c r="C123" s="91" t="s">
        <v>139</v>
      </c>
      <c r="D123" s="91" t="s">
        <v>135</v>
      </c>
      <c r="E123" s="19">
        <v>253</v>
      </c>
      <c r="I123" s="90" t="s">
        <v>133</v>
      </c>
      <c r="J123" s="91" t="s">
        <v>139</v>
      </c>
      <c r="K123" s="91" t="s">
        <v>135</v>
      </c>
      <c r="L123" s="19">
        <v>726</v>
      </c>
    </row>
    <row r="124" spans="2:12" x14ac:dyDescent="0.25">
      <c r="B124" s="90" t="s">
        <v>133</v>
      </c>
      <c r="C124" s="92" t="s">
        <v>139</v>
      </c>
      <c r="D124" s="92" t="s">
        <v>137</v>
      </c>
      <c r="E124" s="19">
        <v>255</v>
      </c>
      <c r="I124" s="90" t="s">
        <v>133</v>
      </c>
      <c r="J124" s="91" t="s">
        <v>139</v>
      </c>
      <c r="K124" s="91" t="s">
        <v>136</v>
      </c>
      <c r="L124" s="19">
        <v>542</v>
      </c>
    </row>
    <row r="125" spans="2:12" x14ac:dyDescent="0.25">
      <c r="B125" s="90" t="s">
        <v>133</v>
      </c>
      <c r="C125" s="91" t="s">
        <v>139</v>
      </c>
      <c r="D125" s="91" t="s">
        <v>137</v>
      </c>
      <c r="E125" s="19">
        <v>260</v>
      </c>
      <c r="I125" s="90" t="s">
        <v>151</v>
      </c>
      <c r="J125" s="91" t="s">
        <v>139</v>
      </c>
      <c r="K125" s="91" t="s">
        <v>136</v>
      </c>
      <c r="L125" s="19">
        <v>553</v>
      </c>
    </row>
    <row r="126" spans="2:12" x14ac:dyDescent="0.25">
      <c r="B126" s="90" t="s">
        <v>133</v>
      </c>
      <c r="C126" s="91" t="s">
        <v>139</v>
      </c>
      <c r="D126" s="91" t="s">
        <v>135</v>
      </c>
      <c r="E126" s="19">
        <v>272</v>
      </c>
      <c r="I126" s="90" t="s">
        <v>140</v>
      </c>
      <c r="J126" s="91" t="s">
        <v>134</v>
      </c>
      <c r="K126" s="91" t="s">
        <v>137</v>
      </c>
      <c r="L126" s="19">
        <v>730</v>
      </c>
    </row>
    <row r="127" spans="2:12" x14ac:dyDescent="0.25">
      <c r="B127" s="90" t="s">
        <v>133</v>
      </c>
      <c r="C127" s="92" t="s">
        <v>139</v>
      </c>
      <c r="D127" s="92" t="s">
        <v>135</v>
      </c>
      <c r="E127" s="19">
        <v>278</v>
      </c>
      <c r="I127" s="93" t="s">
        <v>146</v>
      </c>
      <c r="J127" s="91" t="s">
        <v>134</v>
      </c>
      <c r="K127" s="91" t="s">
        <v>136</v>
      </c>
      <c r="L127" s="19">
        <v>404</v>
      </c>
    </row>
    <row r="128" spans="2:12" x14ac:dyDescent="0.25">
      <c r="B128" s="90" t="s">
        <v>133</v>
      </c>
      <c r="C128" s="91" t="s">
        <v>139</v>
      </c>
      <c r="D128" s="91" t="s">
        <v>135</v>
      </c>
      <c r="E128" s="19">
        <v>285</v>
      </c>
      <c r="I128" s="90" t="s">
        <v>146</v>
      </c>
      <c r="J128" s="91" t="s">
        <v>134</v>
      </c>
      <c r="K128" s="91" t="s">
        <v>137</v>
      </c>
      <c r="L128" s="19">
        <v>449</v>
      </c>
    </row>
    <row r="129" spans="2:12" x14ac:dyDescent="0.25">
      <c r="B129" s="90" t="s">
        <v>133</v>
      </c>
      <c r="C129" s="91" t="s">
        <v>139</v>
      </c>
      <c r="D129" s="91" t="s">
        <v>136</v>
      </c>
      <c r="E129" s="19">
        <v>294</v>
      </c>
      <c r="I129" s="90" t="s">
        <v>146</v>
      </c>
      <c r="J129" s="91" t="s">
        <v>134</v>
      </c>
      <c r="K129" s="91" t="s">
        <v>137</v>
      </c>
      <c r="L129" s="19">
        <v>142</v>
      </c>
    </row>
    <row r="130" spans="2:12" x14ac:dyDescent="0.25">
      <c r="B130" s="90" t="s">
        <v>133</v>
      </c>
      <c r="C130" s="91" t="s">
        <v>139</v>
      </c>
      <c r="D130" s="91" t="s">
        <v>135</v>
      </c>
      <c r="E130" s="19">
        <v>304</v>
      </c>
      <c r="I130" s="90" t="s">
        <v>146</v>
      </c>
      <c r="J130" s="91" t="s">
        <v>139</v>
      </c>
      <c r="K130" s="91" t="s">
        <v>137</v>
      </c>
      <c r="L130" s="19">
        <v>317</v>
      </c>
    </row>
    <row r="131" spans="2:12" x14ac:dyDescent="0.25">
      <c r="B131" s="90" t="s">
        <v>133</v>
      </c>
      <c r="C131" s="91" t="s">
        <v>139</v>
      </c>
      <c r="D131" s="91" t="s">
        <v>135</v>
      </c>
      <c r="E131" s="19">
        <v>306</v>
      </c>
      <c r="I131" s="90" t="s">
        <v>138</v>
      </c>
      <c r="J131" s="91" t="s">
        <v>134</v>
      </c>
      <c r="K131" s="91" t="s">
        <v>137</v>
      </c>
      <c r="L131" s="19">
        <v>942</v>
      </c>
    </row>
    <row r="132" spans="2:12" x14ac:dyDescent="0.25">
      <c r="B132" s="90" t="s">
        <v>133</v>
      </c>
      <c r="C132" s="91" t="s">
        <v>139</v>
      </c>
      <c r="D132" s="91" t="s">
        <v>137</v>
      </c>
      <c r="E132" s="19">
        <v>314</v>
      </c>
      <c r="I132" s="90" t="s">
        <v>91</v>
      </c>
      <c r="J132" s="91" t="s">
        <v>134</v>
      </c>
      <c r="K132" s="91" t="s">
        <v>135</v>
      </c>
      <c r="L132" s="19">
        <v>353</v>
      </c>
    </row>
    <row r="133" spans="2:12" x14ac:dyDescent="0.25">
      <c r="B133" s="90" t="s">
        <v>133</v>
      </c>
      <c r="C133" s="91" t="s">
        <v>139</v>
      </c>
      <c r="D133" s="91" t="s">
        <v>136</v>
      </c>
      <c r="E133" s="19">
        <v>332</v>
      </c>
      <c r="I133" s="90" t="s">
        <v>133</v>
      </c>
      <c r="J133" s="91" t="s">
        <v>134</v>
      </c>
      <c r="K133" s="91" t="s">
        <v>137</v>
      </c>
      <c r="L133" s="19">
        <v>841</v>
      </c>
    </row>
    <row r="134" spans="2:12" x14ac:dyDescent="0.25">
      <c r="B134" s="90" t="s">
        <v>133</v>
      </c>
      <c r="C134" s="91" t="s">
        <v>139</v>
      </c>
      <c r="D134" s="91" t="s">
        <v>137</v>
      </c>
      <c r="E134" s="19">
        <v>345</v>
      </c>
      <c r="I134" s="90" t="s">
        <v>133</v>
      </c>
      <c r="J134" s="91" t="s">
        <v>134</v>
      </c>
      <c r="K134" s="91" t="s">
        <v>136</v>
      </c>
      <c r="L134" s="19">
        <v>616</v>
      </c>
    </row>
    <row r="135" spans="2:12" x14ac:dyDescent="0.25">
      <c r="B135" s="90" t="s">
        <v>133</v>
      </c>
      <c r="C135" s="91" t="s">
        <v>139</v>
      </c>
      <c r="D135" s="91" t="s">
        <v>137</v>
      </c>
      <c r="E135" s="19">
        <v>350</v>
      </c>
      <c r="I135" s="90" t="s">
        <v>142</v>
      </c>
      <c r="J135" s="91" t="s">
        <v>139</v>
      </c>
      <c r="K135" s="91" t="s">
        <v>152</v>
      </c>
      <c r="L135" s="19">
        <v>576</v>
      </c>
    </row>
    <row r="136" spans="2:12" x14ac:dyDescent="0.25">
      <c r="B136" s="90" t="s">
        <v>133</v>
      </c>
      <c r="C136" s="91" t="s">
        <v>139</v>
      </c>
      <c r="D136" s="91" t="s">
        <v>135</v>
      </c>
      <c r="E136" s="19">
        <v>351</v>
      </c>
      <c r="I136" s="90" t="s">
        <v>133</v>
      </c>
      <c r="J136" s="91" t="s">
        <v>134</v>
      </c>
      <c r="K136" s="91" t="s">
        <v>136</v>
      </c>
      <c r="L136" s="19">
        <v>752</v>
      </c>
    </row>
    <row r="137" spans="2:12" x14ac:dyDescent="0.25">
      <c r="B137" s="90" t="s">
        <v>133</v>
      </c>
      <c r="C137" s="91" t="s">
        <v>139</v>
      </c>
      <c r="D137" s="91" t="s">
        <v>137</v>
      </c>
      <c r="E137" s="19">
        <v>360</v>
      </c>
      <c r="I137" s="90" t="s">
        <v>153</v>
      </c>
      <c r="J137" s="91" t="s">
        <v>139</v>
      </c>
      <c r="K137" s="91" t="s">
        <v>136</v>
      </c>
      <c r="L137" s="19">
        <v>163</v>
      </c>
    </row>
    <row r="138" spans="2:12" x14ac:dyDescent="0.25">
      <c r="B138" s="93" t="s">
        <v>133</v>
      </c>
      <c r="C138" s="91" t="s">
        <v>139</v>
      </c>
      <c r="D138" s="91" t="s">
        <v>137</v>
      </c>
      <c r="E138" s="19">
        <v>372</v>
      </c>
      <c r="I138" s="90" t="s">
        <v>91</v>
      </c>
      <c r="J138" s="91" t="s">
        <v>134</v>
      </c>
      <c r="K138" s="91" t="s">
        <v>136</v>
      </c>
      <c r="L138" s="19">
        <v>162</v>
      </c>
    </row>
    <row r="139" spans="2:12" x14ac:dyDescent="0.25">
      <c r="B139" s="90" t="s">
        <v>133</v>
      </c>
      <c r="C139" s="91" t="s">
        <v>139</v>
      </c>
      <c r="D139" s="91" t="s">
        <v>135</v>
      </c>
      <c r="E139" s="19">
        <v>373</v>
      </c>
      <c r="I139" s="90" t="s">
        <v>91</v>
      </c>
      <c r="J139" s="91" t="s">
        <v>134</v>
      </c>
      <c r="K139" s="91" t="s">
        <v>135</v>
      </c>
      <c r="L139" s="19">
        <v>416</v>
      </c>
    </row>
    <row r="140" spans="2:12" x14ac:dyDescent="0.25">
      <c r="B140" s="90" t="s">
        <v>133</v>
      </c>
      <c r="C140" s="91" t="s">
        <v>139</v>
      </c>
      <c r="D140" s="91" t="s">
        <v>135</v>
      </c>
      <c r="E140" s="19">
        <v>374</v>
      </c>
      <c r="I140" s="90" t="s">
        <v>91</v>
      </c>
      <c r="J140" s="91" t="s">
        <v>134</v>
      </c>
      <c r="K140" s="91" t="s">
        <v>136</v>
      </c>
      <c r="L140" s="19">
        <v>641</v>
      </c>
    </row>
    <row r="141" spans="2:12" x14ac:dyDescent="0.25">
      <c r="B141" s="90" t="s">
        <v>133</v>
      </c>
      <c r="C141" s="91" t="s">
        <v>139</v>
      </c>
      <c r="D141" s="91" t="s">
        <v>135</v>
      </c>
      <c r="E141" s="19">
        <v>391</v>
      </c>
      <c r="I141" s="90" t="s">
        <v>138</v>
      </c>
      <c r="J141" s="91" t="s">
        <v>139</v>
      </c>
      <c r="K141" s="91" t="s">
        <v>136</v>
      </c>
      <c r="L141" s="19">
        <v>614</v>
      </c>
    </row>
    <row r="142" spans="2:12" x14ac:dyDescent="0.25">
      <c r="B142" s="90" t="s">
        <v>133</v>
      </c>
      <c r="C142" s="92" t="s">
        <v>139</v>
      </c>
      <c r="D142" s="92" t="s">
        <v>135</v>
      </c>
      <c r="E142" s="19">
        <v>396</v>
      </c>
      <c r="I142" s="90" t="s">
        <v>146</v>
      </c>
      <c r="J142" s="91" t="s">
        <v>134</v>
      </c>
      <c r="K142" s="91" t="s">
        <v>136</v>
      </c>
      <c r="L142" s="19">
        <v>590</v>
      </c>
    </row>
    <row r="143" spans="2:12" x14ac:dyDescent="0.25">
      <c r="B143" s="90" t="s">
        <v>133</v>
      </c>
      <c r="C143" s="91" t="s">
        <v>139</v>
      </c>
      <c r="D143" s="91" t="s">
        <v>137</v>
      </c>
      <c r="E143" s="19">
        <v>412</v>
      </c>
      <c r="I143" s="90" t="s">
        <v>133</v>
      </c>
      <c r="J143" s="91" t="s">
        <v>134</v>
      </c>
      <c r="K143" s="91" t="s">
        <v>135</v>
      </c>
      <c r="L143" s="19">
        <v>927</v>
      </c>
    </row>
    <row r="144" spans="2:12" x14ac:dyDescent="0.25">
      <c r="B144" s="90" t="s">
        <v>133</v>
      </c>
      <c r="C144" s="91" t="s">
        <v>139</v>
      </c>
      <c r="D144" s="91" t="s">
        <v>135</v>
      </c>
      <c r="E144" s="19">
        <v>417</v>
      </c>
      <c r="I144" s="90" t="s">
        <v>133</v>
      </c>
      <c r="J144" s="91" t="s">
        <v>139</v>
      </c>
      <c r="K144" s="91" t="s">
        <v>135</v>
      </c>
      <c r="L144" s="19">
        <v>272</v>
      </c>
    </row>
    <row r="145" spans="2:12" x14ac:dyDescent="0.25">
      <c r="B145" s="90" t="s">
        <v>133</v>
      </c>
      <c r="C145" s="92" t="s">
        <v>139</v>
      </c>
      <c r="D145" s="92" t="s">
        <v>135</v>
      </c>
      <c r="E145" s="19">
        <v>419</v>
      </c>
      <c r="I145" s="90" t="s">
        <v>91</v>
      </c>
      <c r="J145" s="91" t="s">
        <v>139</v>
      </c>
      <c r="K145" s="91" t="s">
        <v>135</v>
      </c>
      <c r="L145" s="19">
        <v>355</v>
      </c>
    </row>
    <row r="146" spans="2:12" x14ac:dyDescent="0.25">
      <c r="B146" s="90" t="s">
        <v>133</v>
      </c>
      <c r="C146" s="91" t="s">
        <v>139</v>
      </c>
      <c r="D146" s="91" t="s">
        <v>136</v>
      </c>
      <c r="E146" s="19">
        <v>432</v>
      </c>
      <c r="I146" s="90" t="s">
        <v>133</v>
      </c>
      <c r="J146" s="91" t="s">
        <v>134</v>
      </c>
      <c r="K146" s="91" t="s">
        <v>136</v>
      </c>
      <c r="L146" s="19">
        <v>937</v>
      </c>
    </row>
    <row r="147" spans="2:12" x14ac:dyDescent="0.25">
      <c r="B147" s="90" t="s">
        <v>133</v>
      </c>
      <c r="C147" s="91" t="s">
        <v>139</v>
      </c>
      <c r="D147" s="91" t="s">
        <v>135</v>
      </c>
      <c r="E147" s="19">
        <v>453</v>
      </c>
      <c r="I147" s="90" t="s">
        <v>133</v>
      </c>
      <c r="J147" s="91" t="s">
        <v>134</v>
      </c>
      <c r="K147" s="91" t="s">
        <v>136</v>
      </c>
      <c r="L147" s="19">
        <v>825</v>
      </c>
    </row>
    <row r="148" spans="2:12" x14ac:dyDescent="0.25">
      <c r="B148" s="90" t="s">
        <v>133</v>
      </c>
      <c r="C148" s="91" t="s">
        <v>139</v>
      </c>
      <c r="D148" s="91" t="s">
        <v>135</v>
      </c>
      <c r="E148" s="19">
        <v>469</v>
      </c>
      <c r="I148" s="90" t="s">
        <v>133</v>
      </c>
      <c r="J148" s="91" t="s">
        <v>139</v>
      </c>
      <c r="K148" s="91" t="s">
        <v>137</v>
      </c>
      <c r="L148" s="19">
        <v>86</v>
      </c>
    </row>
    <row r="149" spans="2:12" x14ac:dyDescent="0.25">
      <c r="B149" s="90" t="s">
        <v>133</v>
      </c>
      <c r="C149" s="91" t="s">
        <v>139</v>
      </c>
      <c r="D149" s="91" t="s">
        <v>137</v>
      </c>
      <c r="E149" s="19">
        <v>480</v>
      </c>
      <c r="I149" s="90" t="s">
        <v>146</v>
      </c>
      <c r="J149" s="91" t="s">
        <v>139</v>
      </c>
      <c r="K149" s="91" t="s">
        <v>136</v>
      </c>
      <c r="L149" s="19">
        <v>580</v>
      </c>
    </row>
    <row r="150" spans="2:12" x14ac:dyDescent="0.25">
      <c r="B150" s="90" t="s">
        <v>133</v>
      </c>
      <c r="C150" s="91" t="s">
        <v>139</v>
      </c>
      <c r="D150" s="91" t="s">
        <v>135</v>
      </c>
      <c r="E150" s="19">
        <v>491</v>
      </c>
      <c r="I150" s="90" t="s">
        <v>142</v>
      </c>
      <c r="J150" s="91" t="s">
        <v>139</v>
      </c>
      <c r="K150" s="91" t="s">
        <v>136</v>
      </c>
      <c r="L150" s="19">
        <v>135</v>
      </c>
    </row>
    <row r="151" spans="2:12" x14ac:dyDescent="0.25">
      <c r="B151" s="90" t="s">
        <v>133</v>
      </c>
      <c r="C151" s="91" t="s">
        <v>139</v>
      </c>
      <c r="D151" s="91" t="s">
        <v>135</v>
      </c>
      <c r="E151" s="19">
        <v>505</v>
      </c>
      <c r="I151" s="93" t="s">
        <v>133</v>
      </c>
      <c r="J151" s="91" t="s">
        <v>139</v>
      </c>
      <c r="K151" s="91" t="s">
        <v>137</v>
      </c>
      <c r="L151" s="19">
        <v>372</v>
      </c>
    </row>
    <row r="152" spans="2:12" x14ac:dyDescent="0.25">
      <c r="B152" s="90" t="s">
        <v>133</v>
      </c>
      <c r="C152" s="91" t="s">
        <v>139</v>
      </c>
      <c r="D152" s="91" t="s">
        <v>137</v>
      </c>
      <c r="E152" s="19">
        <v>510</v>
      </c>
      <c r="I152" s="90" t="s">
        <v>133</v>
      </c>
      <c r="J152" s="91" t="s">
        <v>139</v>
      </c>
      <c r="K152" s="91" t="s">
        <v>135</v>
      </c>
      <c r="L152" s="19">
        <v>851</v>
      </c>
    </row>
    <row r="153" spans="2:12" x14ac:dyDescent="0.25">
      <c r="B153" s="90" t="s">
        <v>133</v>
      </c>
      <c r="C153" s="91" t="s">
        <v>139</v>
      </c>
      <c r="D153" s="91" t="s">
        <v>135</v>
      </c>
      <c r="E153" s="19">
        <v>519</v>
      </c>
      <c r="I153" s="90" t="s">
        <v>133</v>
      </c>
      <c r="J153" s="92" t="s">
        <v>139</v>
      </c>
      <c r="K153" s="92" t="s">
        <v>135</v>
      </c>
      <c r="L153" s="19">
        <v>419</v>
      </c>
    </row>
    <row r="154" spans="2:12" x14ac:dyDescent="0.25">
      <c r="B154" s="90" t="s">
        <v>133</v>
      </c>
      <c r="C154" s="92" t="s">
        <v>139</v>
      </c>
      <c r="D154" s="92" t="s">
        <v>136</v>
      </c>
      <c r="E154" s="19">
        <v>530</v>
      </c>
      <c r="I154" s="90" t="s">
        <v>140</v>
      </c>
      <c r="J154" s="91" t="s">
        <v>139</v>
      </c>
      <c r="K154" s="91" t="s">
        <v>135</v>
      </c>
      <c r="L154" s="19">
        <v>695</v>
      </c>
    </row>
    <row r="155" spans="2:12" x14ac:dyDescent="0.25">
      <c r="B155" s="90" t="s">
        <v>133</v>
      </c>
      <c r="C155" s="91" t="s">
        <v>139</v>
      </c>
      <c r="D155" s="91" t="s">
        <v>136</v>
      </c>
      <c r="E155" s="19">
        <v>542</v>
      </c>
      <c r="I155" s="90" t="s">
        <v>133</v>
      </c>
      <c r="J155" s="91" t="s">
        <v>134</v>
      </c>
      <c r="K155" s="91" t="s">
        <v>137</v>
      </c>
      <c r="L155" s="19">
        <v>349</v>
      </c>
    </row>
    <row r="156" spans="2:12" x14ac:dyDescent="0.25">
      <c r="B156" s="90" t="s">
        <v>133</v>
      </c>
      <c r="C156" s="91" t="s">
        <v>139</v>
      </c>
      <c r="D156" s="91" t="s">
        <v>137</v>
      </c>
      <c r="E156" s="19">
        <v>567</v>
      </c>
      <c r="I156" s="90" t="s">
        <v>91</v>
      </c>
      <c r="J156" s="91" t="s">
        <v>134</v>
      </c>
      <c r="K156" s="91" t="s">
        <v>135</v>
      </c>
      <c r="L156" s="19">
        <v>934</v>
      </c>
    </row>
    <row r="157" spans="2:12" x14ac:dyDescent="0.25">
      <c r="B157" s="90" t="s">
        <v>133</v>
      </c>
      <c r="C157" s="92" t="s">
        <v>139</v>
      </c>
      <c r="D157" s="92" t="s">
        <v>137</v>
      </c>
      <c r="E157" s="19">
        <v>580</v>
      </c>
      <c r="I157" s="90" t="s">
        <v>91</v>
      </c>
      <c r="J157" s="91" t="s">
        <v>134</v>
      </c>
      <c r="K157" s="91" t="s">
        <v>136</v>
      </c>
      <c r="L157" s="19">
        <v>33</v>
      </c>
    </row>
    <row r="158" spans="2:12" x14ac:dyDescent="0.25">
      <c r="B158" s="90" t="s">
        <v>133</v>
      </c>
      <c r="C158" s="91" t="s">
        <v>139</v>
      </c>
      <c r="D158" s="91" t="s">
        <v>135</v>
      </c>
      <c r="E158" s="19">
        <v>583</v>
      </c>
      <c r="I158" s="90" t="s">
        <v>133</v>
      </c>
      <c r="J158" s="91" t="s">
        <v>134</v>
      </c>
      <c r="K158" s="91" t="s">
        <v>135</v>
      </c>
      <c r="L158" s="19">
        <v>745</v>
      </c>
    </row>
    <row r="159" spans="2:12" x14ac:dyDescent="0.25">
      <c r="B159" s="90" t="s">
        <v>133</v>
      </c>
      <c r="C159" s="92" t="s">
        <v>139</v>
      </c>
      <c r="D159" s="92" t="s">
        <v>135</v>
      </c>
      <c r="E159" s="19">
        <v>587</v>
      </c>
      <c r="I159" s="90" t="s">
        <v>133</v>
      </c>
      <c r="J159" s="91" t="s">
        <v>139</v>
      </c>
      <c r="K159" s="91" t="s">
        <v>135</v>
      </c>
      <c r="L159" s="19">
        <v>34</v>
      </c>
    </row>
    <row r="160" spans="2:12" x14ac:dyDescent="0.25">
      <c r="B160" s="90" t="s">
        <v>133</v>
      </c>
      <c r="C160" s="91" t="s">
        <v>139</v>
      </c>
      <c r="D160" s="91" t="s">
        <v>135</v>
      </c>
      <c r="E160" s="19">
        <v>598</v>
      </c>
      <c r="I160" s="90" t="s">
        <v>142</v>
      </c>
      <c r="J160" s="91" t="s">
        <v>139</v>
      </c>
      <c r="K160" s="91" t="s">
        <v>135</v>
      </c>
      <c r="L160" s="19">
        <v>776</v>
      </c>
    </row>
    <row r="161" spans="2:12" x14ac:dyDescent="0.25">
      <c r="B161" s="90" t="s">
        <v>133</v>
      </c>
      <c r="C161" s="91" t="s">
        <v>139</v>
      </c>
      <c r="D161" s="91" t="s">
        <v>135</v>
      </c>
      <c r="E161" s="19">
        <v>614</v>
      </c>
      <c r="I161" s="90" t="s">
        <v>133</v>
      </c>
      <c r="J161" s="91" t="s">
        <v>139</v>
      </c>
      <c r="K161" s="91" t="s">
        <v>136</v>
      </c>
      <c r="L161" s="19">
        <v>763</v>
      </c>
    </row>
    <row r="162" spans="2:12" x14ac:dyDescent="0.25">
      <c r="B162" s="90" t="s">
        <v>133</v>
      </c>
      <c r="C162" s="91" t="s">
        <v>139</v>
      </c>
      <c r="D162" s="91" t="s">
        <v>135</v>
      </c>
      <c r="E162" s="19">
        <v>622</v>
      </c>
      <c r="I162" s="90" t="s">
        <v>91</v>
      </c>
      <c r="J162" s="92" t="s">
        <v>139</v>
      </c>
      <c r="K162" s="92" t="s">
        <v>135</v>
      </c>
      <c r="L162" s="19">
        <v>712</v>
      </c>
    </row>
    <row r="163" spans="2:12" x14ac:dyDescent="0.25">
      <c r="B163" s="90" t="s">
        <v>133</v>
      </c>
      <c r="C163" s="92" t="s">
        <v>139</v>
      </c>
      <c r="D163" s="92" t="s">
        <v>135</v>
      </c>
      <c r="E163" s="19">
        <v>637</v>
      </c>
      <c r="I163" s="90" t="s">
        <v>133</v>
      </c>
      <c r="J163" s="92" t="s">
        <v>139</v>
      </c>
      <c r="K163" s="92" t="s">
        <v>135</v>
      </c>
      <c r="L163" s="19">
        <v>587</v>
      </c>
    </row>
    <row r="164" spans="2:12" x14ac:dyDescent="0.25">
      <c r="B164" s="90" t="s">
        <v>133</v>
      </c>
      <c r="C164" s="91" t="s">
        <v>139</v>
      </c>
      <c r="D164" s="91" t="s">
        <v>136</v>
      </c>
      <c r="E164" s="19">
        <v>640</v>
      </c>
      <c r="I164" s="90" t="s">
        <v>133</v>
      </c>
      <c r="J164" s="91" t="s">
        <v>134</v>
      </c>
      <c r="K164" s="91" t="s">
        <v>137</v>
      </c>
      <c r="L164" s="19">
        <v>823</v>
      </c>
    </row>
    <row r="165" spans="2:12" x14ac:dyDescent="0.25">
      <c r="B165" s="90" t="s">
        <v>133</v>
      </c>
      <c r="C165" s="92" t="s">
        <v>139</v>
      </c>
      <c r="D165" s="92" t="s">
        <v>135</v>
      </c>
      <c r="E165" s="19">
        <v>644</v>
      </c>
      <c r="I165" s="93" t="s">
        <v>133</v>
      </c>
      <c r="J165" s="91" t="s">
        <v>139</v>
      </c>
      <c r="K165" s="91" t="s">
        <v>137</v>
      </c>
      <c r="L165" s="19">
        <v>214</v>
      </c>
    </row>
    <row r="166" spans="2:12" x14ac:dyDescent="0.25">
      <c r="B166" s="90" t="s">
        <v>133</v>
      </c>
      <c r="C166" s="91" t="s">
        <v>139</v>
      </c>
      <c r="D166" s="91" t="s">
        <v>135</v>
      </c>
      <c r="E166" s="19">
        <v>650</v>
      </c>
      <c r="I166" s="90" t="s">
        <v>151</v>
      </c>
      <c r="J166" s="91" t="s">
        <v>134</v>
      </c>
      <c r="K166" s="91" t="s">
        <v>135</v>
      </c>
      <c r="L166" s="19">
        <v>946</v>
      </c>
    </row>
    <row r="167" spans="2:12" x14ac:dyDescent="0.25">
      <c r="B167" s="90" t="s">
        <v>133</v>
      </c>
      <c r="C167" s="91" t="s">
        <v>139</v>
      </c>
      <c r="D167" s="91" t="s">
        <v>137</v>
      </c>
      <c r="E167" s="19">
        <v>658</v>
      </c>
      <c r="I167" s="90" t="s">
        <v>142</v>
      </c>
      <c r="J167" s="91" t="s">
        <v>139</v>
      </c>
      <c r="K167" s="91" t="s">
        <v>135</v>
      </c>
      <c r="L167" s="19">
        <v>920</v>
      </c>
    </row>
    <row r="168" spans="2:12" x14ac:dyDescent="0.25">
      <c r="B168" s="90" t="s">
        <v>133</v>
      </c>
      <c r="C168" s="91" t="s">
        <v>139</v>
      </c>
      <c r="D168" s="91" t="s">
        <v>137</v>
      </c>
      <c r="E168" s="19">
        <v>661</v>
      </c>
      <c r="I168" s="90" t="s">
        <v>146</v>
      </c>
      <c r="J168" s="91" t="s">
        <v>134</v>
      </c>
      <c r="K168" s="91" t="s">
        <v>137</v>
      </c>
      <c r="L168" s="19">
        <v>613</v>
      </c>
    </row>
    <row r="169" spans="2:12" x14ac:dyDescent="0.25">
      <c r="B169" s="90" t="s">
        <v>133</v>
      </c>
      <c r="C169" s="91" t="s">
        <v>139</v>
      </c>
      <c r="D169" s="91" t="s">
        <v>135</v>
      </c>
      <c r="E169" s="19">
        <v>699</v>
      </c>
      <c r="I169" s="90" t="s">
        <v>91</v>
      </c>
      <c r="J169" s="91" t="s">
        <v>139</v>
      </c>
      <c r="K169" s="91" t="s">
        <v>136</v>
      </c>
      <c r="L169" s="19">
        <v>986</v>
      </c>
    </row>
    <row r="170" spans="2:12" x14ac:dyDescent="0.25">
      <c r="B170" s="90" t="s">
        <v>133</v>
      </c>
      <c r="C170" s="91" t="s">
        <v>139</v>
      </c>
      <c r="D170" s="91" t="s">
        <v>137</v>
      </c>
      <c r="E170" s="19">
        <v>700</v>
      </c>
      <c r="I170" s="90" t="s">
        <v>133</v>
      </c>
      <c r="J170" s="91" t="s">
        <v>139</v>
      </c>
      <c r="K170" s="91" t="s">
        <v>135</v>
      </c>
      <c r="L170" s="19">
        <v>505</v>
      </c>
    </row>
    <row r="171" spans="2:12" x14ac:dyDescent="0.25">
      <c r="B171" s="90" t="s">
        <v>133</v>
      </c>
      <c r="C171" s="91" t="s">
        <v>139</v>
      </c>
      <c r="D171" s="91" t="s">
        <v>135</v>
      </c>
      <c r="E171" s="19">
        <v>710</v>
      </c>
      <c r="I171" s="90" t="s">
        <v>91</v>
      </c>
      <c r="J171" s="91" t="s">
        <v>139</v>
      </c>
      <c r="K171" s="91" t="s">
        <v>135</v>
      </c>
      <c r="L171" s="19">
        <v>263</v>
      </c>
    </row>
    <row r="172" spans="2:12" x14ac:dyDescent="0.25">
      <c r="B172" s="90" t="s">
        <v>133</v>
      </c>
      <c r="C172" s="91" t="s">
        <v>139</v>
      </c>
      <c r="D172" s="91" t="s">
        <v>135</v>
      </c>
      <c r="E172" s="19">
        <v>715</v>
      </c>
      <c r="I172" s="90" t="s">
        <v>146</v>
      </c>
      <c r="J172" s="91" t="s">
        <v>134</v>
      </c>
      <c r="K172" s="91" t="s">
        <v>137</v>
      </c>
      <c r="L172" s="19">
        <v>500</v>
      </c>
    </row>
    <row r="173" spans="2:12" x14ac:dyDescent="0.25">
      <c r="B173" s="90" t="s">
        <v>133</v>
      </c>
      <c r="C173" s="91" t="s">
        <v>139</v>
      </c>
      <c r="D173" s="91" t="s">
        <v>135</v>
      </c>
      <c r="E173" s="19">
        <v>722</v>
      </c>
      <c r="I173" s="90" t="s">
        <v>142</v>
      </c>
      <c r="J173" s="91" t="s">
        <v>139</v>
      </c>
      <c r="K173" s="91" t="s">
        <v>135</v>
      </c>
      <c r="L173" s="19">
        <v>509</v>
      </c>
    </row>
    <row r="174" spans="2:12" x14ac:dyDescent="0.25">
      <c r="B174" s="90" t="s">
        <v>133</v>
      </c>
      <c r="C174" s="91" t="s">
        <v>139</v>
      </c>
      <c r="D174" s="91" t="s">
        <v>135</v>
      </c>
      <c r="E174" s="19">
        <v>726</v>
      </c>
      <c r="I174" s="90" t="s">
        <v>133</v>
      </c>
      <c r="J174" s="91" t="s">
        <v>139</v>
      </c>
      <c r="K174" s="91" t="s">
        <v>135</v>
      </c>
      <c r="L174" s="19">
        <v>715</v>
      </c>
    </row>
    <row r="175" spans="2:12" x14ac:dyDescent="0.25">
      <c r="B175" s="90" t="s">
        <v>133</v>
      </c>
      <c r="C175" s="92" t="s">
        <v>139</v>
      </c>
      <c r="D175" s="92" t="s">
        <v>135</v>
      </c>
      <c r="E175" s="19">
        <v>744</v>
      </c>
      <c r="I175" s="90" t="s">
        <v>91</v>
      </c>
      <c r="J175" s="91" t="s">
        <v>134</v>
      </c>
      <c r="K175" s="91" t="s">
        <v>135</v>
      </c>
      <c r="L175" s="19">
        <v>815</v>
      </c>
    </row>
    <row r="176" spans="2:12" x14ac:dyDescent="0.25">
      <c r="B176" s="90" t="s">
        <v>133</v>
      </c>
      <c r="C176" s="91" t="s">
        <v>139</v>
      </c>
      <c r="D176" s="91" t="s">
        <v>135</v>
      </c>
      <c r="E176" s="19">
        <v>755</v>
      </c>
      <c r="I176" s="90" t="s">
        <v>91</v>
      </c>
      <c r="J176" s="91" t="s">
        <v>139</v>
      </c>
      <c r="K176" s="91" t="s">
        <v>137</v>
      </c>
      <c r="L176" s="19">
        <v>147</v>
      </c>
    </row>
    <row r="177" spans="2:12" x14ac:dyDescent="0.25">
      <c r="B177" s="90" t="s">
        <v>133</v>
      </c>
      <c r="C177" s="91" t="s">
        <v>139</v>
      </c>
      <c r="D177" s="91" t="s">
        <v>136</v>
      </c>
      <c r="E177" s="19">
        <v>763</v>
      </c>
      <c r="I177" s="90" t="s">
        <v>133</v>
      </c>
      <c r="J177" s="91" t="s">
        <v>139</v>
      </c>
      <c r="K177" s="91" t="s">
        <v>136</v>
      </c>
      <c r="L177" s="19">
        <v>920</v>
      </c>
    </row>
    <row r="178" spans="2:12" x14ac:dyDescent="0.25">
      <c r="B178" s="90" t="s">
        <v>133</v>
      </c>
      <c r="C178" s="91" t="s">
        <v>139</v>
      </c>
      <c r="D178" s="91" t="s">
        <v>135</v>
      </c>
      <c r="E178" s="19">
        <v>767</v>
      </c>
      <c r="I178" s="90" t="s">
        <v>91</v>
      </c>
      <c r="J178" s="91" t="s">
        <v>139</v>
      </c>
      <c r="K178" s="91" t="s">
        <v>135</v>
      </c>
      <c r="L178" s="19">
        <v>131</v>
      </c>
    </row>
    <row r="179" spans="2:12" x14ac:dyDescent="0.25">
      <c r="B179" s="90" t="s">
        <v>133</v>
      </c>
      <c r="C179" s="91" t="s">
        <v>139</v>
      </c>
      <c r="D179" s="91" t="s">
        <v>135</v>
      </c>
      <c r="E179" s="19">
        <v>781</v>
      </c>
      <c r="I179" s="90" t="s">
        <v>91</v>
      </c>
      <c r="J179" s="91" t="s">
        <v>139</v>
      </c>
      <c r="K179" s="91" t="s">
        <v>135</v>
      </c>
      <c r="L179" s="19">
        <v>611</v>
      </c>
    </row>
    <row r="180" spans="2:12" x14ac:dyDescent="0.25">
      <c r="B180" s="90" t="s">
        <v>133</v>
      </c>
      <c r="C180" s="91" t="s">
        <v>139</v>
      </c>
      <c r="D180" s="91" t="s">
        <v>137</v>
      </c>
      <c r="E180" s="19">
        <v>800</v>
      </c>
      <c r="I180" s="90" t="s">
        <v>133</v>
      </c>
      <c r="J180" s="91" t="s">
        <v>134</v>
      </c>
      <c r="K180" s="91" t="s">
        <v>137</v>
      </c>
      <c r="L180" s="19">
        <v>251</v>
      </c>
    </row>
    <row r="181" spans="2:12" x14ac:dyDescent="0.25">
      <c r="B181" s="90" t="s">
        <v>133</v>
      </c>
      <c r="C181" s="91" t="s">
        <v>139</v>
      </c>
      <c r="D181" s="91" t="s">
        <v>135</v>
      </c>
      <c r="E181" s="19">
        <v>802</v>
      </c>
      <c r="I181" s="90" t="s">
        <v>91</v>
      </c>
      <c r="J181" s="91" t="s">
        <v>134</v>
      </c>
      <c r="K181" s="91" t="s">
        <v>137</v>
      </c>
      <c r="L181" s="19">
        <v>266</v>
      </c>
    </row>
    <row r="182" spans="2:12" x14ac:dyDescent="0.25">
      <c r="B182" s="90" t="s">
        <v>133</v>
      </c>
      <c r="C182" s="91" t="s">
        <v>139</v>
      </c>
      <c r="D182" s="91" t="s">
        <v>135</v>
      </c>
      <c r="E182" s="19">
        <v>803</v>
      </c>
      <c r="I182" s="90" t="s">
        <v>142</v>
      </c>
      <c r="J182" s="91" t="s">
        <v>139</v>
      </c>
      <c r="K182" s="91" t="s">
        <v>137</v>
      </c>
      <c r="L182" s="19">
        <v>45</v>
      </c>
    </row>
    <row r="183" spans="2:12" x14ac:dyDescent="0.25">
      <c r="B183" s="90" t="s">
        <v>133</v>
      </c>
      <c r="C183" s="91" t="s">
        <v>139</v>
      </c>
      <c r="D183" s="91" t="s">
        <v>136</v>
      </c>
      <c r="E183" s="19">
        <v>813</v>
      </c>
      <c r="I183" s="90" t="s">
        <v>148</v>
      </c>
      <c r="J183" s="92" t="s">
        <v>139</v>
      </c>
      <c r="K183" s="92" t="s">
        <v>135</v>
      </c>
      <c r="L183" s="19">
        <v>487</v>
      </c>
    </row>
    <row r="184" spans="2:12" x14ac:dyDescent="0.25">
      <c r="B184" s="90" t="s">
        <v>133</v>
      </c>
      <c r="C184" s="91" t="s">
        <v>139</v>
      </c>
      <c r="D184" s="91" t="s">
        <v>135</v>
      </c>
      <c r="E184" s="19">
        <v>816</v>
      </c>
      <c r="I184" s="90" t="s">
        <v>133</v>
      </c>
      <c r="J184" s="91" t="s">
        <v>134</v>
      </c>
      <c r="K184" s="91" t="s">
        <v>137</v>
      </c>
      <c r="L184" s="19">
        <v>610</v>
      </c>
    </row>
    <row r="185" spans="2:12" x14ac:dyDescent="0.25">
      <c r="B185" s="90" t="s">
        <v>133</v>
      </c>
      <c r="C185" s="91" t="s">
        <v>139</v>
      </c>
      <c r="D185" s="91" t="s">
        <v>136</v>
      </c>
      <c r="E185" s="19">
        <v>818</v>
      </c>
      <c r="I185" s="90" t="s">
        <v>133</v>
      </c>
      <c r="J185" s="91" t="s">
        <v>134</v>
      </c>
      <c r="K185" s="91" t="s">
        <v>137</v>
      </c>
      <c r="L185" s="19">
        <v>715</v>
      </c>
    </row>
    <row r="186" spans="2:12" x14ac:dyDescent="0.25">
      <c r="B186" s="90" t="s">
        <v>133</v>
      </c>
      <c r="C186" s="91" t="s">
        <v>139</v>
      </c>
      <c r="D186" s="91" t="s">
        <v>137</v>
      </c>
      <c r="E186" s="19">
        <v>819</v>
      </c>
      <c r="I186" s="90" t="s">
        <v>142</v>
      </c>
      <c r="J186" s="91" t="s">
        <v>134</v>
      </c>
      <c r="K186" s="91" t="s">
        <v>137</v>
      </c>
      <c r="L186" s="19">
        <v>149</v>
      </c>
    </row>
    <row r="187" spans="2:12" x14ac:dyDescent="0.25">
      <c r="B187" s="90" t="s">
        <v>133</v>
      </c>
      <c r="C187" s="91" t="s">
        <v>139</v>
      </c>
      <c r="D187" s="91" t="s">
        <v>137</v>
      </c>
      <c r="E187" s="19">
        <v>836</v>
      </c>
      <c r="I187" s="90" t="s">
        <v>133</v>
      </c>
      <c r="J187" s="91" t="s">
        <v>134</v>
      </c>
      <c r="K187" s="91" t="s">
        <v>136</v>
      </c>
      <c r="L187" s="19">
        <v>662</v>
      </c>
    </row>
    <row r="188" spans="2:12" x14ac:dyDescent="0.25">
      <c r="B188" s="90" t="s">
        <v>133</v>
      </c>
      <c r="C188" s="92" t="s">
        <v>139</v>
      </c>
      <c r="D188" s="92" t="s">
        <v>135</v>
      </c>
      <c r="E188" s="19">
        <v>842</v>
      </c>
      <c r="I188" s="90" t="s">
        <v>138</v>
      </c>
      <c r="J188" s="91" t="s">
        <v>134</v>
      </c>
      <c r="K188" s="91" t="s">
        <v>136</v>
      </c>
      <c r="L188" s="19">
        <v>734</v>
      </c>
    </row>
    <row r="189" spans="2:12" x14ac:dyDescent="0.25">
      <c r="B189" s="90" t="s">
        <v>133</v>
      </c>
      <c r="C189" s="91" t="s">
        <v>139</v>
      </c>
      <c r="D189" s="91" t="s">
        <v>137</v>
      </c>
      <c r="E189" s="19">
        <v>844</v>
      </c>
      <c r="I189" s="90" t="s">
        <v>133</v>
      </c>
      <c r="J189" s="91" t="s">
        <v>139</v>
      </c>
      <c r="K189" s="91" t="s">
        <v>136</v>
      </c>
      <c r="L189" s="19">
        <v>193</v>
      </c>
    </row>
    <row r="190" spans="2:12" x14ac:dyDescent="0.25">
      <c r="B190" s="90" t="s">
        <v>133</v>
      </c>
      <c r="C190" s="91" t="s">
        <v>139</v>
      </c>
      <c r="D190" s="91" t="s">
        <v>137</v>
      </c>
      <c r="E190" s="19">
        <v>850</v>
      </c>
      <c r="I190" s="90" t="s">
        <v>91</v>
      </c>
      <c r="J190" s="91" t="s">
        <v>139</v>
      </c>
      <c r="K190" s="91" t="s">
        <v>137</v>
      </c>
      <c r="L190" s="19">
        <v>357</v>
      </c>
    </row>
    <row r="191" spans="2:12" x14ac:dyDescent="0.25">
      <c r="B191" s="90" t="s">
        <v>133</v>
      </c>
      <c r="C191" s="91" t="s">
        <v>139</v>
      </c>
      <c r="D191" s="91" t="s">
        <v>135</v>
      </c>
      <c r="E191" s="19">
        <v>851</v>
      </c>
      <c r="I191" s="90" t="s">
        <v>91</v>
      </c>
      <c r="J191" s="91" t="s">
        <v>134</v>
      </c>
      <c r="K191" s="91" t="s">
        <v>136</v>
      </c>
      <c r="L191" s="19">
        <v>668</v>
      </c>
    </row>
    <row r="192" spans="2:12" x14ac:dyDescent="0.25">
      <c r="B192" s="90" t="s">
        <v>133</v>
      </c>
      <c r="C192" s="91" t="s">
        <v>139</v>
      </c>
      <c r="D192" s="91" t="s">
        <v>135</v>
      </c>
      <c r="E192" s="19">
        <v>872</v>
      </c>
      <c r="I192" s="90" t="s">
        <v>91</v>
      </c>
      <c r="J192" s="91" t="s">
        <v>134</v>
      </c>
      <c r="K192" s="91" t="s">
        <v>136</v>
      </c>
      <c r="L192" s="19">
        <v>448</v>
      </c>
    </row>
    <row r="193" spans="2:12" x14ac:dyDescent="0.25">
      <c r="B193" s="90" t="s">
        <v>133</v>
      </c>
      <c r="C193" s="91" t="s">
        <v>139</v>
      </c>
      <c r="D193" s="91" t="s">
        <v>135</v>
      </c>
      <c r="E193" s="19">
        <v>878</v>
      </c>
      <c r="I193" s="90" t="s">
        <v>146</v>
      </c>
      <c r="J193" s="91" t="s">
        <v>134</v>
      </c>
      <c r="K193" s="91" t="s">
        <v>137</v>
      </c>
      <c r="L193" s="19">
        <v>296</v>
      </c>
    </row>
    <row r="194" spans="2:12" x14ac:dyDescent="0.25">
      <c r="B194" s="90" t="s">
        <v>133</v>
      </c>
      <c r="C194" s="91" t="s">
        <v>139</v>
      </c>
      <c r="D194" s="91" t="s">
        <v>136</v>
      </c>
      <c r="E194" s="19">
        <v>907</v>
      </c>
      <c r="I194" s="93" t="s">
        <v>146</v>
      </c>
      <c r="J194" s="91" t="s">
        <v>134</v>
      </c>
      <c r="K194" s="91" t="s">
        <v>137</v>
      </c>
      <c r="L194" s="19">
        <v>6</v>
      </c>
    </row>
    <row r="195" spans="2:12" x14ac:dyDescent="0.25">
      <c r="B195" s="90" t="s">
        <v>133</v>
      </c>
      <c r="C195" s="92" t="s">
        <v>139</v>
      </c>
      <c r="D195" s="92" t="s">
        <v>135</v>
      </c>
      <c r="E195" s="19">
        <v>911</v>
      </c>
      <c r="I195" s="90" t="s">
        <v>146</v>
      </c>
      <c r="J195" s="91" t="s">
        <v>134</v>
      </c>
      <c r="K195" s="91" t="s">
        <v>137</v>
      </c>
      <c r="L195" s="19">
        <v>309</v>
      </c>
    </row>
    <row r="196" spans="2:12" x14ac:dyDescent="0.25">
      <c r="B196" s="90" t="s">
        <v>133</v>
      </c>
      <c r="C196" s="91" t="s">
        <v>139</v>
      </c>
      <c r="D196" s="91" t="s">
        <v>137</v>
      </c>
      <c r="E196" s="19">
        <v>912</v>
      </c>
      <c r="I196" s="93" t="s">
        <v>146</v>
      </c>
      <c r="J196" s="91" t="s">
        <v>134</v>
      </c>
      <c r="K196" s="91" t="s">
        <v>137</v>
      </c>
      <c r="L196" s="19">
        <v>913</v>
      </c>
    </row>
    <row r="197" spans="2:12" x14ac:dyDescent="0.25">
      <c r="B197" s="90" t="s">
        <v>133</v>
      </c>
      <c r="C197" s="91" t="s">
        <v>139</v>
      </c>
      <c r="D197" s="91" t="s">
        <v>136</v>
      </c>
      <c r="E197" s="19">
        <v>918</v>
      </c>
      <c r="I197" s="90" t="s">
        <v>154</v>
      </c>
      <c r="J197" s="91" t="s">
        <v>134</v>
      </c>
      <c r="K197" s="91" t="s">
        <v>137</v>
      </c>
      <c r="L197" s="19">
        <v>99</v>
      </c>
    </row>
    <row r="198" spans="2:12" x14ac:dyDescent="0.25">
      <c r="B198" s="90" t="s">
        <v>133</v>
      </c>
      <c r="C198" s="91" t="s">
        <v>139</v>
      </c>
      <c r="D198" s="91" t="s">
        <v>136</v>
      </c>
      <c r="E198" s="19">
        <v>920</v>
      </c>
      <c r="I198" s="90" t="s">
        <v>133</v>
      </c>
      <c r="J198" s="92" t="s">
        <v>139</v>
      </c>
      <c r="K198" s="92" t="s">
        <v>135</v>
      </c>
      <c r="L198" s="19">
        <v>173</v>
      </c>
    </row>
    <row r="199" spans="2:12" x14ac:dyDescent="0.25">
      <c r="B199" s="90" t="s">
        <v>133</v>
      </c>
      <c r="C199" s="91" t="s">
        <v>139</v>
      </c>
      <c r="D199" s="91" t="s">
        <v>136</v>
      </c>
      <c r="E199" s="19">
        <v>929</v>
      </c>
      <c r="I199" s="90" t="s">
        <v>133</v>
      </c>
      <c r="J199" s="91" t="s">
        <v>139</v>
      </c>
      <c r="K199" s="91" t="s">
        <v>135</v>
      </c>
      <c r="L199" s="19">
        <v>781</v>
      </c>
    </row>
    <row r="200" spans="2:12" x14ac:dyDescent="0.25">
      <c r="B200" s="90" t="s">
        <v>133</v>
      </c>
      <c r="C200" s="91" t="s">
        <v>139</v>
      </c>
      <c r="D200" s="91" t="s">
        <v>137</v>
      </c>
      <c r="E200" s="19">
        <v>936</v>
      </c>
      <c r="I200" s="90" t="s">
        <v>142</v>
      </c>
      <c r="J200" s="91" t="s">
        <v>139</v>
      </c>
      <c r="K200" s="91" t="s">
        <v>135</v>
      </c>
      <c r="L200" s="19">
        <v>975</v>
      </c>
    </row>
    <row r="201" spans="2:12" x14ac:dyDescent="0.25">
      <c r="B201" s="90" t="s">
        <v>133</v>
      </c>
      <c r="C201" s="92" t="s">
        <v>139</v>
      </c>
      <c r="D201" s="92" t="s">
        <v>136</v>
      </c>
      <c r="E201" s="19">
        <v>947</v>
      </c>
      <c r="I201" s="90" t="s">
        <v>142</v>
      </c>
      <c r="J201" s="91" t="s">
        <v>139</v>
      </c>
      <c r="K201" s="91" t="s">
        <v>135</v>
      </c>
      <c r="L201" s="19">
        <v>53</v>
      </c>
    </row>
    <row r="202" spans="2:12" x14ac:dyDescent="0.25">
      <c r="B202" s="90" t="s">
        <v>133</v>
      </c>
      <c r="C202" s="92" t="s">
        <v>139</v>
      </c>
      <c r="D202" s="92" t="s">
        <v>135</v>
      </c>
      <c r="E202" s="19">
        <v>955</v>
      </c>
      <c r="I202" s="90" t="s">
        <v>91</v>
      </c>
      <c r="J202" s="91" t="s">
        <v>134</v>
      </c>
      <c r="K202" s="91" t="s">
        <v>136</v>
      </c>
      <c r="L202" s="19">
        <v>186</v>
      </c>
    </row>
    <row r="203" spans="2:12" x14ac:dyDescent="0.25">
      <c r="B203" s="90" t="s">
        <v>133</v>
      </c>
      <c r="C203" s="91" t="s">
        <v>139</v>
      </c>
      <c r="D203" s="91" t="s">
        <v>135</v>
      </c>
      <c r="E203" s="19">
        <v>959</v>
      </c>
      <c r="I203" s="90" t="s">
        <v>138</v>
      </c>
      <c r="J203" s="91" t="s">
        <v>134</v>
      </c>
      <c r="K203" s="91" t="s">
        <v>137</v>
      </c>
      <c r="L203" s="19">
        <v>512</v>
      </c>
    </row>
    <row r="204" spans="2:12" x14ac:dyDescent="0.25">
      <c r="B204" s="90" t="s">
        <v>133</v>
      </c>
      <c r="C204" s="91" t="s">
        <v>139</v>
      </c>
      <c r="D204" s="91" t="s">
        <v>136</v>
      </c>
      <c r="E204" s="19">
        <v>963</v>
      </c>
      <c r="I204" s="90" t="s">
        <v>133</v>
      </c>
      <c r="J204" s="92" t="s">
        <v>139</v>
      </c>
      <c r="K204" s="92" t="s">
        <v>135</v>
      </c>
      <c r="L204" s="19">
        <v>955</v>
      </c>
    </row>
    <row r="205" spans="2:12" x14ac:dyDescent="0.25">
      <c r="B205" s="90" t="s">
        <v>133</v>
      </c>
      <c r="C205" s="91" t="s">
        <v>139</v>
      </c>
      <c r="D205" s="91" t="s">
        <v>137</v>
      </c>
      <c r="E205" s="19">
        <v>974</v>
      </c>
      <c r="I205" s="90" t="s">
        <v>133</v>
      </c>
      <c r="J205" s="91" t="s">
        <v>134</v>
      </c>
      <c r="K205" s="91" t="s">
        <v>136</v>
      </c>
      <c r="L205" s="19">
        <v>864</v>
      </c>
    </row>
    <row r="206" spans="2:12" x14ac:dyDescent="0.25">
      <c r="B206" s="90" t="s">
        <v>133</v>
      </c>
      <c r="C206" s="91" t="s">
        <v>139</v>
      </c>
      <c r="D206" s="91" t="s">
        <v>137</v>
      </c>
      <c r="E206" s="19">
        <v>978</v>
      </c>
      <c r="I206" s="90" t="s">
        <v>133</v>
      </c>
      <c r="J206" s="91" t="s">
        <v>134</v>
      </c>
      <c r="K206" s="91" t="s">
        <v>136</v>
      </c>
      <c r="L206" s="19">
        <v>750</v>
      </c>
    </row>
    <row r="207" spans="2:12" x14ac:dyDescent="0.25">
      <c r="B207" s="90" t="s">
        <v>151</v>
      </c>
      <c r="C207" s="91" t="s">
        <v>134</v>
      </c>
      <c r="D207" s="91" t="s">
        <v>135</v>
      </c>
      <c r="E207" s="19">
        <v>37</v>
      </c>
      <c r="I207" s="90" t="s">
        <v>133</v>
      </c>
      <c r="J207" s="92" t="s">
        <v>134</v>
      </c>
      <c r="K207" s="92" t="s">
        <v>137</v>
      </c>
      <c r="L207" s="19">
        <v>925</v>
      </c>
    </row>
    <row r="208" spans="2:12" x14ac:dyDescent="0.25">
      <c r="B208" s="90" t="s">
        <v>151</v>
      </c>
      <c r="C208" s="91" t="s">
        <v>134</v>
      </c>
      <c r="D208" s="91" t="s">
        <v>137</v>
      </c>
      <c r="E208" s="19">
        <v>176</v>
      </c>
      <c r="I208" s="90" t="s">
        <v>133</v>
      </c>
      <c r="J208" s="91" t="s">
        <v>134</v>
      </c>
      <c r="K208" s="91" t="s">
        <v>137</v>
      </c>
      <c r="L208" s="19">
        <v>563</v>
      </c>
    </row>
    <row r="209" spans="2:12" x14ac:dyDescent="0.25">
      <c r="B209" s="90" t="s">
        <v>151</v>
      </c>
      <c r="C209" s="91" t="s">
        <v>134</v>
      </c>
      <c r="D209" s="91" t="s">
        <v>137</v>
      </c>
      <c r="E209" s="19">
        <v>540</v>
      </c>
      <c r="I209" s="90" t="s">
        <v>133</v>
      </c>
      <c r="J209" s="92" t="s">
        <v>134</v>
      </c>
      <c r="K209" s="92" t="s">
        <v>137</v>
      </c>
      <c r="L209" s="19">
        <v>802</v>
      </c>
    </row>
    <row r="210" spans="2:12" x14ac:dyDescent="0.25">
      <c r="B210" s="90" t="s">
        <v>151</v>
      </c>
      <c r="C210" s="91" t="s">
        <v>134</v>
      </c>
      <c r="D210" s="91" t="s">
        <v>135</v>
      </c>
      <c r="E210" s="19">
        <v>547</v>
      </c>
      <c r="I210" s="90" t="s">
        <v>133</v>
      </c>
      <c r="J210" s="91" t="s">
        <v>139</v>
      </c>
      <c r="K210" s="91" t="s">
        <v>135</v>
      </c>
      <c r="L210" s="19">
        <v>722</v>
      </c>
    </row>
    <row r="211" spans="2:12" x14ac:dyDescent="0.25">
      <c r="B211" s="90" t="s">
        <v>151</v>
      </c>
      <c r="C211" s="90" t="s">
        <v>134</v>
      </c>
      <c r="D211" s="91" t="s">
        <v>135</v>
      </c>
      <c r="E211" s="19">
        <v>714</v>
      </c>
      <c r="I211" s="90" t="s">
        <v>133</v>
      </c>
      <c r="J211" s="92" t="s">
        <v>134</v>
      </c>
      <c r="K211" s="92" t="s">
        <v>137</v>
      </c>
      <c r="L211" s="19">
        <v>659</v>
      </c>
    </row>
    <row r="212" spans="2:12" x14ac:dyDescent="0.25">
      <c r="B212" s="90" t="s">
        <v>151</v>
      </c>
      <c r="C212" s="91" t="s">
        <v>134</v>
      </c>
      <c r="D212" s="91" t="s">
        <v>135</v>
      </c>
      <c r="E212" s="19">
        <v>946</v>
      </c>
      <c r="I212" s="90" t="s">
        <v>133</v>
      </c>
      <c r="J212" s="91" t="s">
        <v>139</v>
      </c>
      <c r="K212" s="91" t="s">
        <v>136</v>
      </c>
      <c r="L212" s="19">
        <v>907</v>
      </c>
    </row>
    <row r="213" spans="2:12" x14ac:dyDescent="0.25">
      <c r="B213" s="90" t="s">
        <v>151</v>
      </c>
      <c r="C213" s="91" t="s">
        <v>139</v>
      </c>
      <c r="D213" s="91" t="s">
        <v>136</v>
      </c>
      <c r="E213" s="19">
        <v>553</v>
      </c>
      <c r="I213" s="90" t="s">
        <v>133</v>
      </c>
      <c r="J213" s="91" t="s">
        <v>139</v>
      </c>
      <c r="K213" s="91" t="s">
        <v>137</v>
      </c>
      <c r="L213" s="19">
        <v>936</v>
      </c>
    </row>
    <row r="214" spans="2:12" x14ac:dyDescent="0.25">
      <c r="B214" s="90" t="s">
        <v>151</v>
      </c>
      <c r="C214" s="91" t="s">
        <v>139</v>
      </c>
      <c r="D214" s="91" t="s">
        <v>135</v>
      </c>
      <c r="E214" s="19">
        <v>656</v>
      </c>
      <c r="I214" s="90" t="s">
        <v>133</v>
      </c>
      <c r="J214" s="91" t="s">
        <v>134</v>
      </c>
      <c r="K214" s="91" t="s">
        <v>137</v>
      </c>
      <c r="L214" s="19">
        <v>911</v>
      </c>
    </row>
    <row r="215" spans="2:12" x14ac:dyDescent="0.25">
      <c r="B215" s="90" t="s">
        <v>149</v>
      </c>
      <c r="C215" s="91" t="s">
        <v>139</v>
      </c>
      <c r="D215" s="91" t="s">
        <v>135</v>
      </c>
      <c r="E215" s="19">
        <v>42</v>
      </c>
      <c r="I215" s="90" t="s">
        <v>133</v>
      </c>
      <c r="J215" s="91" t="s">
        <v>134</v>
      </c>
      <c r="K215" s="91" t="s">
        <v>137</v>
      </c>
      <c r="L215" s="19">
        <v>903</v>
      </c>
    </row>
    <row r="216" spans="2:12" x14ac:dyDescent="0.25">
      <c r="B216" s="90" t="s">
        <v>146</v>
      </c>
      <c r="C216" s="91" t="s">
        <v>134</v>
      </c>
      <c r="D216" s="91" t="s">
        <v>137</v>
      </c>
      <c r="E216" s="19">
        <v>3</v>
      </c>
      <c r="I216" s="90" t="s">
        <v>133</v>
      </c>
      <c r="J216" s="91" t="s">
        <v>134</v>
      </c>
      <c r="K216" s="91" t="s">
        <v>137</v>
      </c>
      <c r="L216" s="19">
        <v>416</v>
      </c>
    </row>
    <row r="217" spans="2:12" x14ac:dyDescent="0.25">
      <c r="B217" s="93" t="s">
        <v>146</v>
      </c>
      <c r="C217" s="91" t="s">
        <v>134</v>
      </c>
      <c r="D217" s="91" t="s">
        <v>137</v>
      </c>
      <c r="E217" s="19">
        <v>6</v>
      </c>
      <c r="I217" s="90" t="s">
        <v>138</v>
      </c>
      <c r="J217" s="91" t="s">
        <v>139</v>
      </c>
      <c r="K217" s="91" t="s">
        <v>135</v>
      </c>
      <c r="L217" s="19">
        <v>471</v>
      </c>
    </row>
    <row r="218" spans="2:12" x14ac:dyDescent="0.25">
      <c r="B218" s="90" t="s">
        <v>146</v>
      </c>
      <c r="C218" s="91" t="s">
        <v>134</v>
      </c>
      <c r="D218" s="91" t="s">
        <v>137</v>
      </c>
      <c r="E218" s="19">
        <v>14</v>
      </c>
      <c r="I218" s="90" t="s">
        <v>133</v>
      </c>
      <c r="J218" s="91" t="s">
        <v>134</v>
      </c>
      <c r="K218" s="91" t="s">
        <v>137</v>
      </c>
      <c r="L218" s="19">
        <v>481</v>
      </c>
    </row>
    <row r="219" spans="2:12" x14ac:dyDescent="0.25">
      <c r="B219" s="90" t="s">
        <v>146</v>
      </c>
      <c r="C219" s="91" t="s">
        <v>134</v>
      </c>
      <c r="D219" s="91" t="s">
        <v>137</v>
      </c>
      <c r="E219" s="19">
        <v>27</v>
      </c>
      <c r="I219" s="90" t="s">
        <v>140</v>
      </c>
      <c r="J219" s="91" t="s">
        <v>134</v>
      </c>
      <c r="K219" s="91" t="s">
        <v>136</v>
      </c>
      <c r="L219" s="19">
        <v>190</v>
      </c>
    </row>
    <row r="220" spans="2:12" x14ac:dyDescent="0.25">
      <c r="B220" s="93" t="s">
        <v>146</v>
      </c>
      <c r="C220" s="91" t="s">
        <v>134</v>
      </c>
      <c r="D220" s="91" t="s">
        <v>137</v>
      </c>
      <c r="E220" s="19">
        <v>35</v>
      </c>
      <c r="I220" s="90" t="s">
        <v>133</v>
      </c>
      <c r="J220" s="91" t="s">
        <v>139</v>
      </c>
      <c r="K220" s="91" t="s">
        <v>135</v>
      </c>
      <c r="L220" s="19">
        <v>218</v>
      </c>
    </row>
    <row r="221" spans="2:12" x14ac:dyDescent="0.25">
      <c r="B221" s="90" t="s">
        <v>146</v>
      </c>
      <c r="C221" s="91" t="s">
        <v>134</v>
      </c>
      <c r="D221" s="91" t="s">
        <v>137</v>
      </c>
      <c r="E221" s="19">
        <v>47</v>
      </c>
      <c r="I221" s="90" t="s">
        <v>133</v>
      </c>
      <c r="J221" s="91" t="s">
        <v>139</v>
      </c>
      <c r="K221" s="91" t="s">
        <v>135</v>
      </c>
      <c r="L221" s="19">
        <v>598</v>
      </c>
    </row>
    <row r="222" spans="2:12" x14ac:dyDescent="0.25">
      <c r="B222" s="90" t="s">
        <v>146</v>
      </c>
      <c r="C222" s="91" t="s">
        <v>134</v>
      </c>
      <c r="D222" s="91" t="s">
        <v>136</v>
      </c>
      <c r="E222" s="19">
        <v>62</v>
      </c>
      <c r="I222" s="90" t="s">
        <v>142</v>
      </c>
      <c r="J222" s="91" t="s">
        <v>139</v>
      </c>
      <c r="K222" s="91" t="s">
        <v>137</v>
      </c>
      <c r="L222" s="19">
        <v>131</v>
      </c>
    </row>
    <row r="223" spans="2:12" x14ac:dyDescent="0.25">
      <c r="B223" s="90" t="s">
        <v>146</v>
      </c>
      <c r="C223" s="91" t="s">
        <v>134</v>
      </c>
      <c r="D223" s="91" t="s">
        <v>136</v>
      </c>
      <c r="E223" s="19">
        <v>66</v>
      </c>
      <c r="I223" s="90" t="s">
        <v>133</v>
      </c>
      <c r="J223" s="92" t="s">
        <v>139</v>
      </c>
      <c r="K223" s="92" t="s">
        <v>135</v>
      </c>
      <c r="L223" s="19">
        <v>278</v>
      </c>
    </row>
    <row r="224" spans="2:12" x14ac:dyDescent="0.25">
      <c r="B224" s="90" t="s">
        <v>146</v>
      </c>
      <c r="C224" s="91" t="s">
        <v>134</v>
      </c>
      <c r="D224" s="91" t="s">
        <v>137</v>
      </c>
      <c r="E224" s="19">
        <v>87</v>
      </c>
      <c r="I224" s="90" t="s">
        <v>133</v>
      </c>
      <c r="J224" s="92" t="s">
        <v>139</v>
      </c>
      <c r="K224" s="92" t="s">
        <v>135</v>
      </c>
      <c r="L224" s="19">
        <v>14</v>
      </c>
    </row>
    <row r="225" spans="2:12" x14ac:dyDescent="0.25">
      <c r="B225" s="90" t="s">
        <v>146</v>
      </c>
      <c r="C225" s="91" t="s">
        <v>134</v>
      </c>
      <c r="D225" s="91" t="s">
        <v>137</v>
      </c>
      <c r="E225" s="19">
        <v>88</v>
      </c>
      <c r="I225" s="90" t="s">
        <v>133</v>
      </c>
      <c r="J225" s="91" t="s">
        <v>134</v>
      </c>
      <c r="K225" s="91" t="s">
        <v>136</v>
      </c>
      <c r="L225" s="19">
        <v>640</v>
      </c>
    </row>
    <row r="226" spans="2:12" x14ac:dyDescent="0.25">
      <c r="B226" s="90" t="s">
        <v>146</v>
      </c>
      <c r="C226" s="91" t="s">
        <v>134</v>
      </c>
      <c r="D226" s="91" t="s">
        <v>136</v>
      </c>
      <c r="E226" s="19">
        <v>121</v>
      </c>
      <c r="I226" s="90" t="s">
        <v>91</v>
      </c>
      <c r="J226" s="91" t="s">
        <v>139</v>
      </c>
      <c r="K226" s="91" t="s">
        <v>135</v>
      </c>
      <c r="L226" s="19">
        <v>726</v>
      </c>
    </row>
    <row r="227" spans="2:12" x14ac:dyDescent="0.25">
      <c r="B227" s="90" t="s">
        <v>146</v>
      </c>
      <c r="C227" s="91" t="s">
        <v>134</v>
      </c>
      <c r="D227" s="91" t="s">
        <v>137</v>
      </c>
      <c r="E227" s="19">
        <v>142</v>
      </c>
      <c r="I227" s="90" t="s">
        <v>146</v>
      </c>
      <c r="J227" s="91" t="s">
        <v>139</v>
      </c>
      <c r="K227" s="91" t="s">
        <v>137</v>
      </c>
      <c r="L227" s="19">
        <v>239</v>
      </c>
    </row>
    <row r="228" spans="2:12" x14ac:dyDescent="0.25">
      <c r="B228" s="90" t="s">
        <v>146</v>
      </c>
      <c r="C228" s="91" t="s">
        <v>134</v>
      </c>
      <c r="D228" s="91" t="s">
        <v>137</v>
      </c>
      <c r="E228" s="19">
        <v>202</v>
      </c>
      <c r="I228" s="90" t="s">
        <v>142</v>
      </c>
      <c r="J228" s="91" t="s">
        <v>139</v>
      </c>
      <c r="K228" s="91" t="s">
        <v>135</v>
      </c>
      <c r="L228" s="19">
        <v>937</v>
      </c>
    </row>
    <row r="229" spans="2:12" x14ac:dyDescent="0.25">
      <c r="B229" s="90" t="s">
        <v>146</v>
      </c>
      <c r="C229" s="91" t="s">
        <v>134</v>
      </c>
      <c r="D229" s="91" t="s">
        <v>137</v>
      </c>
      <c r="E229" s="19">
        <v>233</v>
      </c>
      <c r="I229" s="90" t="s">
        <v>133</v>
      </c>
      <c r="J229" s="91" t="s">
        <v>134</v>
      </c>
      <c r="K229" s="91" t="s">
        <v>136</v>
      </c>
      <c r="L229" s="19">
        <v>228</v>
      </c>
    </row>
    <row r="230" spans="2:12" x14ac:dyDescent="0.25">
      <c r="B230" s="90" t="s">
        <v>146</v>
      </c>
      <c r="C230" s="91" t="s">
        <v>134</v>
      </c>
      <c r="D230" s="91" t="s">
        <v>137</v>
      </c>
      <c r="E230" s="19">
        <v>264</v>
      </c>
      <c r="I230" s="90" t="s">
        <v>146</v>
      </c>
      <c r="J230" s="91" t="s">
        <v>139</v>
      </c>
      <c r="K230" s="91" t="s">
        <v>136</v>
      </c>
      <c r="L230" s="19">
        <v>628</v>
      </c>
    </row>
    <row r="231" spans="2:12" x14ac:dyDescent="0.25">
      <c r="B231" s="90" t="s">
        <v>146</v>
      </c>
      <c r="C231" s="91" t="s">
        <v>134</v>
      </c>
      <c r="D231" s="91" t="s">
        <v>137</v>
      </c>
      <c r="E231" s="19">
        <v>287</v>
      </c>
      <c r="I231" s="90" t="s">
        <v>148</v>
      </c>
      <c r="J231" s="91" t="s">
        <v>134</v>
      </c>
      <c r="K231" s="91" t="s">
        <v>137</v>
      </c>
      <c r="L231" s="19">
        <v>337</v>
      </c>
    </row>
    <row r="232" spans="2:12" x14ac:dyDescent="0.25">
      <c r="B232" s="90" t="s">
        <v>146</v>
      </c>
      <c r="C232" s="91" t="s">
        <v>134</v>
      </c>
      <c r="D232" s="91" t="s">
        <v>136</v>
      </c>
      <c r="E232" s="19">
        <v>293</v>
      </c>
      <c r="I232" s="90" t="s">
        <v>138</v>
      </c>
      <c r="J232" s="91" t="s">
        <v>134</v>
      </c>
      <c r="K232" s="91" t="s">
        <v>136</v>
      </c>
      <c r="L232" s="19">
        <v>988</v>
      </c>
    </row>
    <row r="233" spans="2:12" x14ac:dyDescent="0.25">
      <c r="B233" s="90" t="s">
        <v>146</v>
      </c>
      <c r="C233" s="91" t="s">
        <v>134</v>
      </c>
      <c r="D233" s="91" t="s">
        <v>137</v>
      </c>
      <c r="E233" s="19">
        <v>296</v>
      </c>
      <c r="I233" s="90" t="s">
        <v>91</v>
      </c>
      <c r="J233" s="91" t="s">
        <v>139</v>
      </c>
      <c r="K233" s="91" t="s">
        <v>137</v>
      </c>
      <c r="L233" s="19">
        <v>960</v>
      </c>
    </row>
    <row r="234" spans="2:12" x14ac:dyDescent="0.25">
      <c r="B234" s="90" t="s">
        <v>146</v>
      </c>
      <c r="C234" s="91" t="s">
        <v>134</v>
      </c>
      <c r="D234" s="91" t="s">
        <v>137</v>
      </c>
      <c r="E234" s="19">
        <v>309</v>
      </c>
      <c r="I234" s="90" t="s">
        <v>142</v>
      </c>
      <c r="J234" s="91" t="s">
        <v>139</v>
      </c>
      <c r="K234" s="91" t="s">
        <v>135</v>
      </c>
      <c r="L234" s="19">
        <v>577</v>
      </c>
    </row>
    <row r="235" spans="2:12" x14ac:dyDescent="0.25">
      <c r="B235" s="90" t="s">
        <v>146</v>
      </c>
      <c r="C235" s="91" t="s">
        <v>134</v>
      </c>
      <c r="D235" s="91" t="s">
        <v>136</v>
      </c>
      <c r="E235" s="19">
        <v>314</v>
      </c>
      <c r="I235" s="90" t="s">
        <v>133</v>
      </c>
      <c r="J235" s="91" t="s">
        <v>139</v>
      </c>
      <c r="K235" s="91" t="s">
        <v>135</v>
      </c>
      <c r="L235" s="19">
        <v>491</v>
      </c>
    </row>
    <row r="236" spans="2:12" x14ac:dyDescent="0.25">
      <c r="B236" s="90" t="s">
        <v>146</v>
      </c>
      <c r="C236" s="91" t="s">
        <v>134</v>
      </c>
      <c r="D236" s="91" t="s">
        <v>137</v>
      </c>
      <c r="E236" s="19">
        <v>391</v>
      </c>
      <c r="I236" s="90" t="s">
        <v>133</v>
      </c>
      <c r="J236" s="91" t="s">
        <v>139</v>
      </c>
      <c r="K236" s="91" t="s">
        <v>137</v>
      </c>
      <c r="L236" s="19">
        <v>836</v>
      </c>
    </row>
    <row r="237" spans="2:12" x14ac:dyDescent="0.25">
      <c r="B237" s="93" t="s">
        <v>146</v>
      </c>
      <c r="C237" s="91" t="s">
        <v>134</v>
      </c>
      <c r="D237" s="91" t="s">
        <v>136</v>
      </c>
      <c r="E237" s="19">
        <v>404</v>
      </c>
      <c r="I237" s="90" t="s">
        <v>155</v>
      </c>
      <c r="J237" s="91" t="s">
        <v>139</v>
      </c>
      <c r="K237" s="91" t="s">
        <v>137</v>
      </c>
      <c r="L237" s="19">
        <v>778</v>
      </c>
    </row>
    <row r="238" spans="2:12" x14ac:dyDescent="0.25">
      <c r="B238" s="90" t="s">
        <v>146</v>
      </c>
      <c r="C238" s="91" t="s">
        <v>134</v>
      </c>
      <c r="D238" s="91" t="s">
        <v>137</v>
      </c>
      <c r="E238" s="19">
        <v>404</v>
      </c>
      <c r="I238" s="93" t="s">
        <v>156</v>
      </c>
      <c r="J238" s="91" t="s">
        <v>134</v>
      </c>
      <c r="K238" s="91" t="s">
        <v>135</v>
      </c>
      <c r="L238" s="19">
        <v>966</v>
      </c>
    </row>
    <row r="239" spans="2:12" x14ac:dyDescent="0.25">
      <c r="B239" s="90" t="s">
        <v>146</v>
      </c>
      <c r="C239" s="91" t="s">
        <v>134</v>
      </c>
      <c r="D239" s="91" t="s">
        <v>137</v>
      </c>
      <c r="E239" s="19">
        <v>407</v>
      </c>
      <c r="I239" s="90" t="s">
        <v>133</v>
      </c>
      <c r="J239" s="92" t="s">
        <v>134</v>
      </c>
      <c r="K239" s="92" t="s">
        <v>136</v>
      </c>
      <c r="L239" s="19">
        <v>71</v>
      </c>
    </row>
    <row r="240" spans="2:12" x14ac:dyDescent="0.25">
      <c r="B240" s="90" t="s">
        <v>146</v>
      </c>
      <c r="C240" s="91" t="s">
        <v>134</v>
      </c>
      <c r="D240" s="91" t="s">
        <v>137</v>
      </c>
      <c r="E240" s="19">
        <v>420</v>
      </c>
      <c r="I240" s="90" t="s">
        <v>91</v>
      </c>
      <c r="J240" s="91" t="s">
        <v>134</v>
      </c>
      <c r="K240" s="91" t="s">
        <v>135</v>
      </c>
      <c r="L240" s="19">
        <v>178</v>
      </c>
    </row>
    <row r="241" spans="2:12" x14ac:dyDescent="0.25">
      <c r="B241" s="90" t="s">
        <v>146</v>
      </c>
      <c r="C241" s="91" t="s">
        <v>134</v>
      </c>
      <c r="D241" s="91" t="s">
        <v>137</v>
      </c>
      <c r="E241" s="19">
        <v>420</v>
      </c>
      <c r="I241" s="90" t="s">
        <v>91</v>
      </c>
      <c r="J241" s="91" t="s">
        <v>134</v>
      </c>
      <c r="K241" s="91" t="s">
        <v>135</v>
      </c>
      <c r="L241" s="19">
        <v>509</v>
      </c>
    </row>
    <row r="242" spans="2:12" x14ac:dyDescent="0.25">
      <c r="B242" s="90" t="s">
        <v>146</v>
      </c>
      <c r="C242" s="91" t="s">
        <v>134</v>
      </c>
      <c r="D242" s="91" t="s">
        <v>137</v>
      </c>
      <c r="E242" s="19">
        <v>449</v>
      </c>
      <c r="I242" s="90" t="s">
        <v>133</v>
      </c>
      <c r="J242" s="91" t="s">
        <v>139</v>
      </c>
      <c r="K242" s="91" t="s">
        <v>135</v>
      </c>
      <c r="L242" s="19">
        <v>351</v>
      </c>
    </row>
    <row r="243" spans="2:12" x14ac:dyDescent="0.25">
      <c r="B243" s="90" t="s">
        <v>146</v>
      </c>
      <c r="C243" s="91" t="s">
        <v>134</v>
      </c>
      <c r="D243" s="91" t="s">
        <v>137</v>
      </c>
      <c r="E243" s="19">
        <v>500</v>
      </c>
      <c r="I243" s="90" t="s">
        <v>133</v>
      </c>
      <c r="J243" s="92" t="s">
        <v>139</v>
      </c>
      <c r="K243" s="92" t="s">
        <v>135</v>
      </c>
      <c r="L243" s="19">
        <v>637</v>
      </c>
    </row>
    <row r="244" spans="2:12" x14ac:dyDescent="0.25">
      <c r="B244" s="90" t="s">
        <v>146</v>
      </c>
      <c r="C244" s="91" t="s">
        <v>134</v>
      </c>
      <c r="D244" s="91" t="s">
        <v>137</v>
      </c>
      <c r="E244" s="19">
        <v>525</v>
      </c>
      <c r="I244" s="90" t="s">
        <v>133</v>
      </c>
      <c r="J244" s="91" t="s">
        <v>134</v>
      </c>
      <c r="K244" s="91" t="s">
        <v>136</v>
      </c>
      <c r="L244" s="19">
        <v>912</v>
      </c>
    </row>
    <row r="245" spans="2:12" x14ac:dyDescent="0.25">
      <c r="B245" s="90" t="s">
        <v>146</v>
      </c>
      <c r="C245" s="91" t="s">
        <v>134</v>
      </c>
      <c r="D245" s="91" t="s">
        <v>136</v>
      </c>
      <c r="E245" s="19">
        <v>581</v>
      </c>
      <c r="I245" s="90" t="s">
        <v>146</v>
      </c>
      <c r="J245" s="91" t="s">
        <v>134</v>
      </c>
      <c r="K245" s="91" t="s">
        <v>137</v>
      </c>
      <c r="L245" s="19">
        <v>739</v>
      </c>
    </row>
    <row r="246" spans="2:12" x14ac:dyDescent="0.25">
      <c r="B246" s="90" t="s">
        <v>146</v>
      </c>
      <c r="C246" s="91" t="s">
        <v>134</v>
      </c>
      <c r="D246" s="91" t="s">
        <v>136</v>
      </c>
      <c r="E246" s="19">
        <v>590</v>
      </c>
      <c r="I246" s="90" t="s">
        <v>138</v>
      </c>
      <c r="J246" s="91" t="s">
        <v>134</v>
      </c>
      <c r="K246" s="91" t="s">
        <v>137</v>
      </c>
      <c r="L246" s="19">
        <v>866</v>
      </c>
    </row>
    <row r="247" spans="2:12" x14ac:dyDescent="0.25">
      <c r="B247" s="90" t="s">
        <v>146</v>
      </c>
      <c r="C247" s="91" t="s">
        <v>134</v>
      </c>
      <c r="D247" s="91" t="s">
        <v>137</v>
      </c>
      <c r="E247" s="19">
        <v>608</v>
      </c>
      <c r="I247" s="90" t="s">
        <v>133</v>
      </c>
      <c r="J247" s="91" t="s">
        <v>139</v>
      </c>
      <c r="K247" s="91" t="s">
        <v>137</v>
      </c>
      <c r="L247" s="19">
        <v>208</v>
      </c>
    </row>
    <row r="248" spans="2:12" x14ac:dyDescent="0.25">
      <c r="B248" s="90" t="s">
        <v>146</v>
      </c>
      <c r="C248" s="91" t="s">
        <v>134</v>
      </c>
      <c r="D248" s="91" t="s">
        <v>137</v>
      </c>
      <c r="E248" s="19">
        <v>613</v>
      </c>
      <c r="I248" s="90" t="s">
        <v>146</v>
      </c>
      <c r="J248" s="91" t="s">
        <v>134</v>
      </c>
      <c r="K248" s="91" t="s">
        <v>137</v>
      </c>
      <c r="L248" s="19">
        <v>264</v>
      </c>
    </row>
    <row r="249" spans="2:12" x14ac:dyDescent="0.25">
      <c r="B249" s="90" t="s">
        <v>146</v>
      </c>
      <c r="C249" s="91" t="s">
        <v>134</v>
      </c>
      <c r="D249" s="91" t="s">
        <v>137</v>
      </c>
      <c r="E249" s="19">
        <v>629</v>
      </c>
      <c r="I249" s="90" t="s">
        <v>133</v>
      </c>
      <c r="J249" s="91" t="s">
        <v>139</v>
      </c>
      <c r="K249" s="91" t="s">
        <v>135</v>
      </c>
      <c r="L249" s="19">
        <v>373</v>
      </c>
    </row>
    <row r="250" spans="2:12" x14ac:dyDescent="0.25">
      <c r="B250" s="90" t="s">
        <v>146</v>
      </c>
      <c r="C250" s="91" t="s">
        <v>134</v>
      </c>
      <c r="D250" s="91" t="s">
        <v>137</v>
      </c>
      <c r="E250" s="19">
        <v>672</v>
      </c>
      <c r="I250" s="90" t="s">
        <v>157</v>
      </c>
      <c r="J250" s="91" t="s">
        <v>134</v>
      </c>
      <c r="K250" s="91" t="s">
        <v>136</v>
      </c>
      <c r="L250" s="19">
        <v>873</v>
      </c>
    </row>
    <row r="251" spans="2:12" x14ac:dyDescent="0.25">
      <c r="B251" s="90" t="s">
        <v>146</v>
      </c>
      <c r="C251" s="91" t="s">
        <v>134</v>
      </c>
      <c r="D251" s="91" t="s">
        <v>137</v>
      </c>
      <c r="E251" s="19">
        <v>735</v>
      </c>
      <c r="I251" s="90" t="s">
        <v>140</v>
      </c>
      <c r="J251" s="91" t="s">
        <v>134</v>
      </c>
      <c r="K251" s="91" t="s">
        <v>136</v>
      </c>
      <c r="L251" s="19">
        <v>153</v>
      </c>
    </row>
    <row r="252" spans="2:12" x14ac:dyDescent="0.25">
      <c r="B252" s="90" t="s">
        <v>146</v>
      </c>
      <c r="C252" s="91" t="s">
        <v>134</v>
      </c>
      <c r="D252" s="91" t="s">
        <v>137</v>
      </c>
      <c r="E252" s="19">
        <v>739</v>
      </c>
      <c r="I252" s="90" t="s">
        <v>141</v>
      </c>
      <c r="J252" s="91" t="s">
        <v>134</v>
      </c>
      <c r="K252" s="91" t="s">
        <v>137</v>
      </c>
      <c r="L252" s="19">
        <v>843</v>
      </c>
    </row>
    <row r="253" spans="2:12" x14ac:dyDescent="0.25">
      <c r="B253" s="90" t="s">
        <v>146</v>
      </c>
      <c r="C253" s="91" t="s">
        <v>134</v>
      </c>
      <c r="D253" s="91" t="s">
        <v>135</v>
      </c>
      <c r="E253" s="19">
        <v>743</v>
      </c>
      <c r="I253" s="90" t="s">
        <v>141</v>
      </c>
      <c r="J253" s="91" t="s">
        <v>139</v>
      </c>
      <c r="K253" s="91" t="s">
        <v>136</v>
      </c>
      <c r="L253" s="19">
        <v>73</v>
      </c>
    </row>
    <row r="254" spans="2:12" x14ac:dyDescent="0.25">
      <c r="B254" s="90" t="s">
        <v>146</v>
      </c>
      <c r="C254" s="91" t="s">
        <v>134</v>
      </c>
      <c r="D254" s="91" t="s">
        <v>137</v>
      </c>
      <c r="E254" s="19">
        <v>765</v>
      </c>
      <c r="I254" s="90" t="s">
        <v>133</v>
      </c>
      <c r="J254" s="91" t="s">
        <v>134</v>
      </c>
      <c r="K254" s="91" t="s">
        <v>137</v>
      </c>
      <c r="L254" s="19">
        <v>862</v>
      </c>
    </row>
    <row r="255" spans="2:12" x14ac:dyDescent="0.25">
      <c r="B255" s="90" t="s">
        <v>146</v>
      </c>
      <c r="C255" s="91" t="s">
        <v>134</v>
      </c>
      <c r="D255" s="91" t="s">
        <v>137</v>
      </c>
      <c r="E255" s="19">
        <v>778</v>
      </c>
      <c r="I255" s="90" t="s">
        <v>138</v>
      </c>
      <c r="J255" s="91" t="s">
        <v>139</v>
      </c>
      <c r="K255" s="91" t="s">
        <v>135</v>
      </c>
      <c r="L255" s="19">
        <v>774</v>
      </c>
    </row>
    <row r="256" spans="2:12" x14ac:dyDescent="0.25">
      <c r="B256" s="90" t="s">
        <v>146</v>
      </c>
      <c r="C256" s="91" t="s">
        <v>134</v>
      </c>
      <c r="D256" s="91" t="s">
        <v>135</v>
      </c>
      <c r="E256" s="19">
        <v>779</v>
      </c>
      <c r="I256" s="90" t="s">
        <v>133</v>
      </c>
      <c r="J256" s="91" t="s">
        <v>139</v>
      </c>
      <c r="K256" s="91" t="s">
        <v>137</v>
      </c>
      <c r="L256" s="19">
        <v>974</v>
      </c>
    </row>
    <row r="257" spans="2:12" x14ac:dyDescent="0.25">
      <c r="B257" s="90" t="s">
        <v>146</v>
      </c>
      <c r="C257" s="91" t="s">
        <v>134</v>
      </c>
      <c r="D257" s="91" t="s">
        <v>136</v>
      </c>
      <c r="E257" s="19">
        <v>782</v>
      </c>
      <c r="I257" s="90" t="s">
        <v>133</v>
      </c>
      <c r="J257" s="91" t="s">
        <v>134</v>
      </c>
      <c r="K257" s="91" t="s">
        <v>137</v>
      </c>
      <c r="L257" s="19">
        <v>316</v>
      </c>
    </row>
    <row r="258" spans="2:12" x14ac:dyDescent="0.25">
      <c r="B258" s="90" t="s">
        <v>146</v>
      </c>
      <c r="C258" s="91" t="s">
        <v>134</v>
      </c>
      <c r="D258" s="91" t="s">
        <v>136</v>
      </c>
      <c r="E258" s="19">
        <v>817</v>
      </c>
      <c r="I258" s="90" t="s">
        <v>146</v>
      </c>
      <c r="J258" s="91" t="s">
        <v>134</v>
      </c>
      <c r="K258" s="91" t="s">
        <v>137</v>
      </c>
      <c r="L258" s="19">
        <v>872</v>
      </c>
    </row>
    <row r="259" spans="2:12" x14ac:dyDescent="0.25">
      <c r="B259" s="90" t="s">
        <v>146</v>
      </c>
      <c r="C259" s="91" t="s">
        <v>134</v>
      </c>
      <c r="D259" s="91" t="s">
        <v>137</v>
      </c>
      <c r="E259" s="19">
        <v>871</v>
      </c>
      <c r="I259" s="90" t="s">
        <v>146</v>
      </c>
      <c r="J259" s="91" t="s">
        <v>134</v>
      </c>
      <c r="K259" s="91" t="s">
        <v>137</v>
      </c>
      <c r="L259" s="19">
        <v>404</v>
      </c>
    </row>
    <row r="260" spans="2:12" x14ac:dyDescent="0.25">
      <c r="B260" s="90" t="s">
        <v>146</v>
      </c>
      <c r="C260" s="91" t="s">
        <v>134</v>
      </c>
      <c r="D260" s="91" t="s">
        <v>137</v>
      </c>
      <c r="E260" s="19">
        <v>872</v>
      </c>
      <c r="I260" s="90" t="s">
        <v>91</v>
      </c>
      <c r="J260" s="91" t="s">
        <v>134</v>
      </c>
      <c r="K260" s="91" t="s">
        <v>135</v>
      </c>
      <c r="L260" s="19">
        <v>389</v>
      </c>
    </row>
    <row r="261" spans="2:12" x14ac:dyDescent="0.25">
      <c r="B261" s="93" t="s">
        <v>146</v>
      </c>
      <c r="C261" s="91" t="s">
        <v>134</v>
      </c>
      <c r="D261" s="91" t="s">
        <v>137</v>
      </c>
      <c r="E261" s="19">
        <v>913</v>
      </c>
      <c r="I261" s="90" t="s">
        <v>133</v>
      </c>
      <c r="J261" s="92" t="s">
        <v>134</v>
      </c>
      <c r="K261" s="92" t="s">
        <v>135</v>
      </c>
      <c r="L261" s="19">
        <v>873</v>
      </c>
    </row>
    <row r="262" spans="2:12" x14ac:dyDescent="0.25">
      <c r="B262" s="90" t="s">
        <v>146</v>
      </c>
      <c r="C262" s="91" t="s">
        <v>134</v>
      </c>
      <c r="D262" s="91" t="s">
        <v>137</v>
      </c>
      <c r="E262" s="19">
        <v>913</v>
      </c>
      <c r="I262" s="90" t="s">
        <v>133</v>
      </c>
      <c r="J262" s="91" t="s">
        <v>139</v>
      </c>
      <c r="K262" s="91" t="s">
        <v>135</v>
      </c>
      <c r="L262" s="19">
        <v>374</v>
      </c>
    </row>
    <row r="263" spans="2:12" x14ac:dyDescent="0.25">
      <c r="B263" s="90" t="s">
        <v>146</v>
      </c>
      <c r="C263" s="91" t="s">
        <v>134</v>
      </c>
      <c r="D263" s="91" t="s">
        <v>137</v>
      </c>
      <c r="E263" s="19">
        <v>913</v>
      </c>
      <c r="I263" s="90" t="s">
        <v>133</v>
      </c>
      <c r="J263" s="91" t="s">
        <v>134</v>
      </c>
      <c r="K263" s="91" t="s">
        <v>137</v>
      </c>
      <c r="L263" s="19">
        <v>73</v>
      </c>
    </row>
    <row r="264" spans="2:12" x14ac:dyDescent="0.25">
      <c r="B264" s="90" t="s">
        <v>146</v>
      </c>
      <c r="C264" s="91" t="s">
        <v>134</v>
      </c>
      <c r="D264" s="91" t="s">
        <v>137</v>
      </c>
      <c r="E264" s="19">
        <v>930</v>
      </c>
      <c r="I264" s="90" t="s">
        <v>91</v>
      </c>
      <c r="J264" s="91" t="s">
        <v>134</v>
      </c>
      <c r="K264" s="91" t="s">
        <v>136</v>
      </c>
      <c r="L264" s="19">
        <v>480</v>
      </c>
    </row>
    <row r="265" spans="2:12" x14ac:dyDescent="0.25">
      <c r="B265" s="90" t="s">
        <v>146</v>
      </c>
      <c r="C265" s="91" t="s">
        <v>134</v>
      </c>
      <c r="D265" s="91" t="s">
        <v>137</v>
      </c>
      <c r="E265" s="19">
        <v>975</v>
      </c>
      <c r="I265" s="90" t="s">
        <v>146</v>
      </c>
      <c r="J265" s="91" t="s">
        <v>139</v>
      </c>
      <c r="K265" s="91" t="s">
        <v>135</v>
      </c>
      <c r="L265" s="19">
        <v>630</v>
      </c>
    </row>
    <row r="266" spans="2:12" x14ac:dyDescent="0.25">
      <c r="B266" s="90" t="s">
        <v>146</v>
      </c>
      <c r="C266" s="91" t="s">
        <v>134</v>
      </c>
      <c r="D266" s="91" t="s">
        <v>137</v>
      </c>
      <c r="E266" s="19">
        <v>989</v>
      </c>
      <c r="I266" s="90" t="s">
        <v>151</v>
      </c>
      <c r="J266" s="91" t="s">
        <v>134</v>
      </c>
      <c r="K266" s="91" t="s">
        <v>137</v>
      </c>
      <c r="L266" s="19">
        <v>540</v>
      </c>
    </row>
    <row r="267" spans="2:12" x14ac:dyDescent="0.25">
      <c r="B267" s="90" t="s">
        <v>146</v>
      </c>
      <c r="C267" s="91" t="s">
        <v>134</v>
      </c>
      <c r="D267" s="91" t="s">
        <v>137</v>
      </c>
      <c r="E267" s="19">
        <v>997</v>
      </c>
      <c r="I267" s="90" t="s">
        <v>138</v>
      </c>
      <c r="J267" s="91" t="s">
        <v>158</v>
      </c>
      <c r="K267" s="91" t="s">
        <v>135</v>
      </c>
      <c r="L267" s="19">
        <v>774</v>
      </c>
    </row>
    <row r="268" spans="2:12" x14ac:dyDescent="0.25">
      <c r="B268" s="90" t="s">
        <v>146</v>
      </c>
      <c r="C268" s="91" t="s">
        <v>139</v>
      </c>
      <c r="D268" s="91" t="s">
        <v>136</v>
      </c>
      <c r="E268" s="19">
        <v>34</v>
      </c>
      <c r="I268" s="90" t="s">
        <v>133</v>
      </c>
      <c r="J268" s="91" t="s">
        <v>139</v>
      </c>
      <c r="K268" s="91" t="s">
        <v>137</v>
      </c>
      <c r="L268" s="19">
        <v>96</v>
      </c>
    </row>
    <row r="269" spans="2:12" x14ac:dyDescent="0.25">
      <c r="B269" s="90" t="s">
        <v>146</v>
      </c>
      <c r="C269" s="91" t="s">
        <v>139</v>
      </c>
      <c r="D269" s="91" t="s">
        <v>137</v>
      </c>
      <c r="E269" s="19">
        <v>179</v>
      </c>
      <c r="I269" s="90" t="s">
        <v>133</v>
      </c>
      <c r="J269" s="91" t="s">
        <v>139</v>
      </c>
      <c r="K269" s="91" t="s">
        <v>135</v>
      </c>
      <c r="L269" s="19">
        <v>417</v>
      </c>
    </row>
    <row r="270" spans="2:12" x14ac:dyDescent="0.25">
      <c r="B270" s="90" t="s">
        <v>146</v>
      </c>
      <c r="C270" s="91" t="s">
        <v>139</v>
      </c>
      <c r="D270" s="91" t="s">
        <v>137</v>
      </c>
      <c r="E270" s="19">
        <v>237</v>
      </c>
      <c r="I270" s="90" t="s">
        <v>133</v>
      </c>
      <c r="J270" s="91" t="s">
        <v>139</v>
      </c>
      <c r="K270" s="91" t="s">
        <v>135</v>
      </c>
      <c r="L270" s="19">
        <v>469</v>
      </c>
    </row>
    <row r="271" spans="2:12" x14ac:dyDescent="0.25">
      <c r="B271" s="90" t="s">
        <v>146</v>
      </c>
      <c r="C271" s="91" t="s">
        <v>139</v>
      </c>
      <c r="D271" s="91" t="s">
        <v>137</v>
      </c>
      <c r="E271" s="19">
        <v>239</v>
      </c>
      <c r="I271" s="90" t="s">
        <v>133</v>
      </c>
      <c r="J271" s="91" t="s">
        <v>139</v>
      </c>
      <c r="K271" s="91" t="s">
        <v>135</v>
      </c>
      <c r="L271" s="19">
        <v>622</v>
      </c>
    </row>
    <row r="272" spans="2:12" x14ac:dyDescent="0.25">
      <c r="B272" s="90" t="s">
        <v>146</v>
      </c>
      <c r="C272" s="91" t="s">
        <v>139</v>
      </c>
      <c r="D272" s="91" t="s">
        <v>137</v>
      </c>
      <c r="E272" s="19">
        <v>317</v>
      </c>
      <c r="I272" s="90" t="s">
        <v>133</v>
      </c>
      <c r="J272" s="91" t="s">
        <v>134</v>
      </c>
      <c r="K272" s="91" t="s">
        <v>136</v>
      </c>
      <c r="L272" s="19">
        <v>998</v>
      </c>
    </row>
    <row r="273" spans="2:12" x14ac:dyDescent="0.25">
      <c r="B273" s="90" t="s">
        <v>146</v>
      </c>
      <c r="C273" s="91" t="s">
        <v>139</v>
      </c>
      <c r="D273" s="91" t="s">
        <v>136</v>
      </c>
      <c r="E273" s="19">
        <v>326</v>
      </c>
      <c r="I273" s="90" t="s">
        <v>141</v>
      </c>
      <c r="J273" s="91" t="s">
        <v>139</v>
      </c>
      <c r="K273" s="91" t="s">
        <v>137</v>
      </c>
      <c r="L273" s="19">
        <v>91</v>
      </c>
    </row>
    <row r="274" spans="2:12" x14ac:dyDescent="0.25">
      <c r="B274" s="90" t="s">
        <v>146</v>
      </c>
      <c r="C274" s="91" t="s">
        <v>139</v>
      </c>
      <c r="D274" s="91" t="s">
        <v>136</v>
      </c>
      <c r="E274" s="19">
        <v>363</v>
      </c>
      <c r="I274" s="90" t="s">
        <v>133</v>
      </c>
      <c r="J274" s="91" t="s">
        <v>139</v>
      </c>
      <c r="K274" s="91" t="s">
        <v>135</v>
      </c>
      <c r="L274" s="19">
        <v>519</v>
      </c>
    </row>
    <row r="275" spans="2:12" x14ac:dyDescent="0.25">
      <c r="B275" s="90" t="s">
        <v>146</v>
      </c>
      <c r="C275" s="91" t="s">
        <v>139</v>
      </c>
      <c r="D275" s="91" t="s">
        <v>135</v>
      </c>
      <c r="E275" s="19">
        <v>382</v>
      </c>
      <c r="I275" s="90" t="s">
        <v>91</v>
      </c>
      <c r="J275" s="91" t="s">
        <v>134</v>
      </c>
      <c r="K275" s="91" t="s">
        <v>136</v>
      </c>
      <c r="L275" s="19">
        <v>833</v>
      </c>
    </row>
    <row r="276" spans="2:12" x14ac:dyDescent="0.25">
      <c r="B276" s="90" t="s">
        <v>146</v>
      </c>
      <c r="C276" s="91" t="s">
        <v>139</v>
      </c>
      <c r="D276" s="91" t="s">
        <v>136</v>
      </c>
      <c r="E276" s="19">
        <v>459</v>
      </c>
      <c r="I276" s="90" t="s">
        <v>133</v>
      </c>
      <c r="J276" s="91" t="s">
        <v>139</v>
      </c>
      <c r="K276" s="91" t="s">
        <v>137</v>
      </c>
      <c r="L276" s="19">
        <v>314</v>
      </c>
    </row>
    <row r="277" spans="2:12" x14ac:dyDescent="0.25">
      <c r="B277" s="90" t="s">
        <v>146</v>
      </c>
      <c r="C277" s="91" t="s">
        <v>139</v>
      </c>
      <c r="D277" s="91" t="s">
        <v>135</v>
      </c>
      <c r="E277" s="19">
        <v>561</v>
      </c>
      <c r="I277" s="90" t="s">
        <v>91</v>
      </c>
      <c r="J277" s="91" t="s">
        <v>139</v>
      </c>
      <c r="K277" s="91" t="s">
        <v>136</v>
      </c>
      <c r="L277" s="19">
        <v>570</v>
      </c>
    </row>
    <row r="278" spans="2:12" x14ac:dyDescent="0.25">
      <c r="B278" s="90" t="s">
        <v>146</v>
      </c>
      <c r="C278" s="91" t="s">
        <v>139</v>
      </c>
      <c r="D278" s="91" t="s">
        <v>136</v>
      </c>
      <c r="E278" s="19">
        <v>566</v>
      </c>
      <c r="I278" s="90" t="s">
        <v>133</v>
      </c>
      <c r="J278" s="92" t="s">
        <v>139</v>
      </c>
      <c r="K278" s="92" t="s">
        <v>137</v>
      </c>
      <c r="L278" s="19">
        <v>255</v>
      </c>
    </row>
    <row r="279" spans="2:12" x14ac:dyDescent="0.25">
      <c r="B279" s="90" t="s">
        <v>146</v>
      </c>
      <c r="C279" s="91" t="s">
        <v>139</v>
      </c>
      <c r="D279" s="91" t="s">
        <v>136</v>
      </c>
      <c r="E279" s="19">
        <v>573</v>
      </c>
      <c r="I279" s="90" t="s">
        <v>133</v>
      </c>
      <c r="J279" s="91" t="s">
        <v>139</v>
      </c>
      <c r="K279" s="91" t="s">
        <v>136</v>
      </c>
      <c r="L279" s="19">
        <v>813</v>
      </c>
    </row>
    <row r="280" spans="2:12" x14ac:dyDescent="0.25">
      <c r="B280" s="90" t="s">
        <v>146</v>
      </c>
      <c r="C280" s="91" t="s">
        <v>139</v>
      </c>
      <c r="D280" s="91" t="s">
        <v>136</v>
      </c>
      <c r="E280" s="19">
        <v>580</v>
      </c>
      <c r="I280" s="90" t="s">
        <v>151</v>
      </c>
      <c r="J280" s="91" t="s">
        <v>134</v>
      </c>
      <c r="K280" s="91" t="s">
        <v>135</v>
      </c>
      <c r="L280" s="19">
        <v>37</v>
      </c>
    </row>
    <row r="281" spans="2:12" x14ac:dyDescent="0.25">
      <c r="B281" s="90" t="s">
        <v>146</v>
      </c>
      <c r="C281" s="91" t="s">
        <v>139</v>
      </c>
      <c r="D281" s="91" t="s">
        <v>136</v>
      </c>
      <c r="E281" s="19">
        <v>628</v>
      </c>
      <c r="I281" s="90" t="s">
        <v>146</v>
      </c>
      <c r="J281" s="91" t="s">
        <v>134</v>
      </c>
      <c r="K281" s="91" t="s">
        <v>137</v>
      </c>
      <c r="L281" s="19">
        <v>672</v>
      </c>
    </row>
    <row r="282" spans="2:12" x14ac:dyDescent="0.25">
      <c r="B282" s="90" t="s">
        <v>146</v>
      </c>
      <c r="C282" s="91" t="s">
        <v>139</v>
      </c>
      <c r="D282" s="91" t="s">
        <v>135</v>
      </c>
      <c r="E282" s="19">
        <v>630</v>
      </c>
      <c r="I282" s="90" t="s">
        <v>133</v>
      </c>
      <c r="J282" s="91" t="s">
        <v>139</v>
      </c>
      <c r="K282" s="91" t="s">
        <v>137</v>
      </c>
      <c r="L282" s="19">
        <v>978</v>
      </c>
    </row>
    <row r="283" spans="2:12" x14ac:dyDescent="0.25">
      <c r="B283" s="90" t="s">
        <v>146</v>
      </c>
      <c r="C283" s="91" t="s">
        <v>139</v>
      </c>
      <c r="D283" s="91" t="s">
        <v>137</v>
      </c>
      <c r="E283" s="19">
        <v>637</v>
      </c>
      <c r="I283" s="90" t="s">
        <v>133</v>
      </c>
      <c r="J283" s="92" t="s">
        <v>134</v>
      </c>
      <c r="K283" s="92" t="s">
        <v>137</v>
      </c>
      <c r="L283" s="19">
        <v>893</v>
      </c>
    </row>
    <row r="284" spans="2:12" x14ac:dyDescent="0.25">
      <c r="B284" s="90" t="s">
        <v>146</v>
      </c>
      <c r="C284" s="91" t="s">
        <v>139</v>
      </c>
      <c r="D284" s="91" t="s">
        <v>136</v>
      </c>
      <c r="E284" s="19">
        <v>694</v>
      </c>
      <c r="I284" s="90" t="s">
        <v>91</v>
      </c>
      <c r="J284" s="91" t="s">
        <v>134</v>
      </c>
      <c r="K284" s="91" t="s">
        <v>135</v>
      </c>
      <c r="L284" s="19">
        <v>20</v>
      </c>
    </row>
    <row r="285" spans="2:12" x14ac:dyDescent="0.25">
      <c r="B285" s="90" t="s">
        <v>146</v>
      </c>
      <c r="C285" s="91" t="s">
        <v>139</v>
      </c>
      <c r="D285" s="91" t="s">
        <v>135</v>
      </c>
      <c r="E285" s="19">
        <v>745</v>
      </c>
      <c r="I285" s="90" t="s">
        <v>133</v>
      </c>
      <c r="J285" s="91" t="s">
        <v>139</v>
      </c>
      <c r="K285" s="91" t="s">
        <v>135</v>
      </c>
      <c r="L285" s="19">
        <v>803</v>
      </c>
    </row>
    <row r="286" spans="2:12" x14ac:dyDescent="0.25">
      <c r="B286" s="90" t="s">
        <v>146</v>
      </c>
      <c r="C286" s="91" t="s">
        <v>139</v>
      </c>
      <c r="D286" s="91" t="s">
        <v>136</v>
      </c>
      <c r="E286" s="19">
        <v>772</v>
      </c>
      <c r="I286" s="90" t="s">
        <v>159</v>
      </c>
      <c r="J286" s="91" t="s">
        <v>134</v>
      </c>
      <c r="K286" s="91" t="s">
        <v>136</v>
      </c>
      <c r="L286" s="19">
        <v>273</v>
      </c>
    </row>
    <row r="287" spans="2:12" x14ac:dyDescent="0.25">
      <c r="B287" s="90" t="s">
        <v>146</v>
      </c>
      <c r="C287" s="91" t="s">
        <v>139</v>
      </c>
      <c r="D287" s="91" t="s">
        <v>135</v>
      </c>
      <c r="E287" s="19">
        <v>970</v>
      </c>
      <c r="I287" s="90" t="s">
        <v>91</v>
      </c>
      <c r="J287" s="91" t="s">
        <v>139</v>
      </c>
      <c r="K287" s="91" t="s">
        <v>135</v>
      </c>
      <c r="L287" s="19">
        <v>998</v>
      </c>
    </row>
    <row r="288" spans="2:12" x14ac:dyDescent="0.25">
      <c r="B288" s="90" t="s">
        <v>147</v>
      </c>
      <c r="C288" s="91" t="s">
        <v>139</v>
      </c>
      <c r="D288" s="91" t="s">
        <v>135</v>
      </c>
      <c r="E288" s="19">
        <v>88</v>
      </c>
      <c r="I288" s="90" t="s">
        <v>141</v>
      </c>
      <c r="J288" s="91" t="s">
        <v>139</v>
      </c>
      <c r="K288" s="91" t="s">
        <v>136</v>
      </c>
      <c r="L288" s="19">
        <v>791</v>
      </c>
    </row>
    <row r="289" spans="2:12" x14ac:dyDescent="0.25">
      <c r="B289" s="90" t="s">
        <v>157</v>
      </c>
      <c r="C289" s="91" t="s">
        <v>134</v>
      </c>
      <c r="D289" s="91" t="s">
        <v>136</v>
      </c>
      <c r="E289" s="19">
        <v>873</v>
      </c>
      <c r="I289" s="90" t="s">
        <v>91</v>
      </c>
      <c r="J289" s="91" t="s">
        <v>134</v>
      </c>
      <c r="K289" s="91" t="s">
        <v>136</v>
      </c>
      <c r="L289" s="19">
        <v>396</v>
      </c>
    </row>
    <row r="290" spans="2:12" x14ac:dyDescent="0.25">
      <c r="B290" s="90" t="s">
        <v>160</v>
      </c>
      <c r="C290" s="91" t="s">
        <v>134</v>
      </c>
      <c r="D290" s="91" t="s">
        <v>137</v>
      </c>
      <c r="E290" s="19">
        <v>773</v>
      </c>
      <c r="I290" s="90" t="s">
        <v>138</v>
      </c>
      <c r="J290" s="91" t="s">
        <v>134</v>
      </c>
      <c r="K290" s="91" t="s">
        <v>137</v>
      </c>
      <c r="L290" s="19">
        <v>602</v>
      </c>
    </row>
    <row r="291" spans="2:12" x14ac:dyDescent="0.25">
      <c r="B291" s="90" t="s">
        <v>141</v>
      </c>
      <c r="C291" s="91" t="s">
        <v>134</v>
      </c>
      <c r="D291" s="91" t="s">
        <v>136</v>
      </c>
      <c r="E291" s="19">
        <v>52</v>
      </c>
      <c r="I291" s="90" t="s">
        <v>91</v>
      </c>
      <c r="J291" s="91" t="s">
        <v>134</v>
      </c>
      <c r="K291" s="91" t="s">
        <v>135</v>
      </c>
      <c r="L291" s="19">
        <v>53</v>
      </c>
    </row>
    <row r="292" spans="2:12" x14ac:dyDescent="0.25">
      <c r="B292" s="90" t="s">
        <v>141</v>
      </c>
      <c r="C292" s="91" t="s">
        <v>134</v>
      </c>
      <c r="D292" s="91" t="s">
        <v>137</v>
      </c>
      <c r="E292" s="19">
        <v>843</v>
      </c>
      <c r="I292" s="90" t="s">
        <v>138</v>
      </c>
      <c r="J292" s="91" t="s">
        <v>139</v>
      </c>
      <c r="K292" s="91" t="s">
        <v>136</v>
      </c>
      <c r="L292" s="19">
        <v>648</v>
      </c>
    </row>
    <row r="293" spans="2:12" x14ac:dyDescent="0.25">
      <c r="B293" s="90" t="s">
        <v>141</v>
      </c>
      <c r="C293" s="91" t="s">
        <v>134</v>
      </c>
      <c r="D293" s="91" t="s">
        <v>137</v>
      </c>
      <c r="E293" s="19">
        <v>909</v>
      </c>
      <c r="I293" s="90" t="s">
        <v>133</v>
      </c>
      <c r="J293" s="91" t="s">
        <v>134</v>
      </c>
      <c r="K293" s="91" t="s">
        <v>137</v>
      </c>
      <c r="L293" s="19">
        <v>153</v>
      </c>
    </row>
    <row r="294" spans="2:12" x14ac:dyDescent="0.25">
      <c r="B294" s="90" t="s">
        <v>141</v>
      </c>
      <c r="C294" s="91" t="s">
        <v>139</v>
      </c>
      <c r="D294" s="91" t="s">
        <v>136</v>
      </c>
      <c r="E294" s="19">
        <v>73</v>
      </c>
      <c r="I294" s="90" t="s">
        <v>138</v>
      </c>
      <c r="J294" s="91" t="s">
        <v>134</v>
      </c>
      <c r="K294" s="91" t="s">
        <v>137</v>
      </c>
      <c r="L294" s="19">
        <v>60</v>
      </c>
    </row>
    <row r="295" spans="2:12" x14ac:dyDescent="0.25">
      <c r="B295" s="90" t="s">
        <v>141</v>
      </c>
      <c r="C295" s="91" t="s">
        <v>139</v>
      </c>
      <c r="D295" s="91" t="s">
        <v>137</v>
      </c>
      <c r="E295" s="19">
        <v>91</v>
      </c>
      <c r="I295" s="90" t="s">
        <v>133</v>
      </c>
      <c r="J295" s="91" t="s">
        <v>134</v>
      </c>
      <c r="K295" s="91" t="s">
        <v>137</v>
      </c>
      <c r="L295" s="19">
        <v>857</v>
      </c>
    </row>
    <row r="296" spans="2:12" x14ac:dyDescent="0.25">
      <c r="B296" s="90" t="s">
        <v>141</v>
      </c>
      <c r="C296" s="92" t="s">
        <v>139</v>
      </c>
      <c r="D296" s="92" t="s">
        <v>135</v>
      </c>
      <c r="E296" s="19">
        <v>462</v>
      </c>
      <c r="I296" s="90" t="s">
        <v>146</v>
      </c>
      <c r="J296" s="91" t="s">
        <v>134</v>
      </c>
      <c r="K296" s="91" t="s">
        <v>137</v>
      </c>
      <c r="L296" s="19">
        <v>202</v>
      </c>
    </row>
    <row r="297" spans="2:12" x14ac:dyDescent="0.25">
      <c r="B297" s="90" t="s">
        <v>141</v>
      </c>
      <c r="C297" s="91" t="s">
        <v>139</v>
      </c>
      <c r="D297" s="91" t="s">
        <v>136</v>
      </c>
      <c r="E297" s="19">
        <v>791</v>
      </c>
      <c r="I297" s="90" t="s">
        <v>133</v>
      </c>
      <c r="J297" s="92" t="s">
        <v>139</v>
      </c>
      <c r="K297" s="92" t="s">
        <v>135</v>
      </c>
      <c r="L297" s="19">
        <v>744</v>
      </c>
    </row>
    <row r="298" spans="2:12" x14ac:dyDescent="0.25">
      <c r="B298" s="90" t="s">
        <v>141</v>
      </c>
      <c r="C298" s="91" t="s">
        <v>139</v>
      </c>
      <c r="D298" s="91" t="s">
        <v>137</v>
      </c>
      <c r="E298" s="19">
        <v>851</v>
      </c>
      <c r="I298" s="90" t="s">
        <v>146</v>
      </c>
      <c r="J298" s="91" t="s">
        <v>134</v>
      </c>
      <c r="K298" s="91" t="s">
        <v>137</v>
      </c>
      <c r="L298" s="19">
        <v>420</v>
      </c>
    </row>
    <row r="299" spans="2:12" x14ac:dyDescent="0.25">
      <c r="B299" s="90" t="s">
        <v>143</v>
      </c>
      <c r="C299" s="91" t="s">
        <v>139</v>
      </c>
      <c r="D299" s="91" t="s">
        <v>135</v>
      </c>
      <c r="E299" s="19">
        <v>274</v>
      </c>
      <c r="I299" s="90" t="s">
        <v>146</v>
      </c>
      <c r="J299" s="91" t="s">
        <v>134</v>
      </c>
      <c r="K299" s="91" t="s">
        <v>137</v>
      </c>
      <c r="L299" s="19">
        <v>608</v>
      </c>
    </row>
    <row r="300" spans="2:12" x14ac:dyDescent="0.25">
      <c r="B300" s="90" t="s">
        <v>143</v>
      </c>
      <c r="C300" s="91" t="s">
        <v>139</v>
      </c>
      <c r="D300" s="91" t="s">
        <v>135</v>
      </c>
      <c r="E300" s="19">
        <v>463</v>
      </c>
      <c r="I300" s="90" t="s">
        <v>138</v>
      </c>
      <c r="J300" s="91" t="s">
        <v>134</v>
      </c>
      <c r="K300" s="91" t="s">
        <v>137</v>
      </c>
      <c r="L300" s="19">
        <v>658</v>
      </c>
    </row>
    <row r="301" spans="2:12" x14ac:dyDescent="0.25">
      <c r="B301" s="90" t="s">
        <v>150</v>
      </c>
      <c r="C301" s="91" t="s">
        <v>134</v>
      </c>
      <c r="D301" s="91" t="s">
        <v>137</v>
      </c>
      <c r="E301" s="19">
        <v>355</v>
      </c>
      <c r="I301" s="90" t="s">
        <v>91</v>
      </c>
      <c r="J301" s="91" t="s">
        <v>134</v>
      </c>
      <c r="K301" s="91" t="s">
        <v>135</v>
      </c>
      <c r="L301" s="19">
        <v>541</v>
      </c>
    </row>
    <row r="302" spans="2:12" x14ac:dyDescent="0.25">
      <c r="B302" s="90" t="s">
        <v>150</v>
      </c>
      <c r="C302" s="91" t="s">
        <v>139</v>
      </c>
      <c r="D302" s="91" t="s">
        <v>135</v>
      </c>
      <c r="E302" s="19">
        <v>434</v>
      </c>
      <c r="I302" s="90" t="s">
        <v>140</v>
      </c>
      <c r="J302" s="91" t="s">
        <v>134</v>
      </c>
      <c r="K302" s="91" t="s">
        <v>136</v>
      </c>
      <c r="L302" s="19">
        <v>729</v>
      </c>
    </row>
    <row r="303" spans="2:12" x14ac:dyDescent="0.25">
      <c r="B303" s="90" t="s">
        <v>154</v>
      </c>
      <c r="C303" s="91" t="s">
        <v>134</v>
      </c>
      <c r="D303" s="91" t="s">
        <v>137</v>
      </c>
      <c r="E303" s="19">
        <v>99</v>
      </c>
      <c r="I303" s="90" t="s">
        <v>133</v>
      </c>
      <c r="J303" s="92" t="s">
        <v>139</v>
      </c>
      <c r="K303" s="92" t="s">
        <v>136</v>
      </c>
      <c r="L303" s="19">
        <v>947</v>
      </c>
    </row>
    <row r="304" spans="2:12" x14ac:dyDescent="0.25">
      <c r="B304" s="90" t="s">
        <v>154</v>
      </c>
      <c r="C304" s="92" t="s">
        <v>139</v>
      </c>
      <c r="D304" s="92" t="s">
        <v>135</v>
      </c>
      <c r="E304" s="19">
        <v>726</v>
      </c>
      <c r="I304" s="90" t="s">
        <v>150</v>
      </c>
      <c r="J304" s="91" t="s">
        <v>134</v>
      </c>
      <c r="K304" s="91" t="s">
        <v>137</v>
      </c>
      <c r="L304" s="19">
        <v>355</v>
      </c>
    </row>
    <row r="305" spans="2:12" x14ac:dyDescent="0.25">
      <c r="B305" s="90" t="s">
        <v>153</v>
      </c>
      <c r="C305" s="91" t="s">
        <v>139</v>
      </c>
      <c r="D305" s="91" t="s">
        <v>136</v>
      </c>
      <c r="E305" s="19">
        <v>163</v>
      </c>
      <c r="I305" s="90" t="s">
        <v>133</v>
      </c>
      <c r="J305" s="91" t="s">
        <v>139</v>
      </c>
      <c r="K305" s="91" t="s">
        <v>135</v>
      </c>
      <c r="L305" s="19">
        <v>118</v>
      </c>
    </row>
    <row r="306" spans="2:12" x14ac:dyDescent="0.25">
      <c r="B306" s="90" t="s">
        <v>153</v>
      </c>
      <c r="C306" s="91" t="s">
        <v>139</v>
      </c>
      <c r="D306" s="91" t="s">
        <v>135</v>
      </c>
      <c r="E306" s="19">
        <v>411</v>
      </c>
      <c r="I306" s="90" t="s">
        <v>91</v>
      </c>
      <c r="J306" s="91" t="s">
        <v>134</v>
      </c>
      <c r="K306" s="91" t="s">
        <v>136</v>
      </c>
      <c r="L306" s="19">
        <v>756</v>
      </c>
    </row>
    <row r="307" spans="2:12" x14ac:dyDescent="0.25">
      <c r="B307" s="90" t="s">
        <v>153</v>
      </c>
      <c r="C307" s="91" t="s">
        <v>139</v>
      </c>
      <c r="D307" s="91" t="s">
        <v>135</v>
      </c>
      <c r="E307" s="19">
        <v>783</v>
      </c>
      <c r="I307" s="90" t="s">
        <v>142</v>
      </c>
      <c r="J307" s="91" t="s">
        <v>139</v>
      </c>
      <c r="K307" s="91" t="s">
        <v>137</v>
      </c>
      <c r="L307" s="19">
        <v>308</v>
      </c>
    </row>
    <row r="308" spans="2:12" x14ac:dyDescent="0.25">
      <c r="B308" s="90" t="s">
        <v>142</v>
      </c>
      <c r="C308" s="91" t="s">
        <v>134</v>
      </c>
      <c r="D308" s="91" t="s">
        <v>137</v>
      </c>
      <c r="E308" s="19">
        <v>53</v>
      </c>
      <c r="I308" s="90" t="s">
        <v>133</v>
      </c>
      <c r="J308" s="91" t="s">
        <v>134</v>
      </c>
      <c r="K308" s="91" t="s">
        <v>136</v>
      </c>
      <c r="L308" s="19">
        <v>689</v>
      </c>
    </row>
    <row r="309" spans="2:12" x14ac:dyDescent="0.25">
      <c r="B309" s="90" t="s">
        <v>142</v>
      </c>
      <c r="C309" s="91" t="s">
        <v>134</v>
      </c>
      <c r="D309" s="91" t="s">
        <v>137</v>
      </c>
      <c r="E309" s="19">
        <v>149</v>
      </c>
      <c r="I309" s="90" t="s">
        <v>142</v>
      </c>
      <c r="J309" s="91" t="s">
        <v>134</v>
      </c>
      <c r="K309" s="91" t="s">
        <v>137</v>
      </c>
      <c r="L309" s="19">
        <v>53</v>
      </c>
    </row>
    <row r="310" spans="2:12" x14ac:dyDescent="0.25">
      <c r="B310" s="90" t="s">
        <v>142</v>
      </c>
      <c r="C310" s="91" t="s">
        <v>134</v>
      </c>
      <c r="D310" s="91" t="s">
        <v>137</v>
      </c>
      <c r="E310" s="19">
        <v>221</v>
      </c>
      <c r="I310" s="90" t="s">
        <v>133</v>
      </c>
      <c r="J310" s="92" t="s">
        <v>139</v>
      </c>
      <c r="K310" s="92" t="s">
        <v>135</v>
      </c>
      <c r="L310" s="19">
        <v>166</v>
      </c>
    </row>
    <row r="311" spans="2:12" x14ac:dyDescent="0.25">
      <c r="B311" s="90" t="s">
        <v>142</v>
      </c>
      <c r="C311" s="91" t="s">
        <v>134</v>
      </c>
      <c r="D311" s="91" t="s">
        <v>136</v>
      </c>
      <c r="E311" s="19">
        <v>417</v>
      </c>
      <c r="I311" s="90" t="s">
        <v>133</v>
      </c>
      <c r="J311" s="91" t="s">
        <v>139</v>
      </c>
      <c r="K311" s="91" t="s">
        <v>135</v>
      </c>
      <c r="L311" s="19">
        <v>872</v>
      </c>
    </row>
    <row r="312" spans="2:12" x14ac:dyDescent="0.25">
      <c r="B312" s="90" t="s">
        <v>142</v>
      </c>
      <c r="C312" s="91" t="s">
        <v>134</v>
      </c>
      <c r="D312" s="91" t="s">
        <v>136</v>
      </c>
      <c r="E312" s="19">
        <v>431</v>
      </c>
      <c r="I312" s="90" t="s">
        <v>133</v>
      </c>
      <c r="J312" s="92" t="s">
        <v>134</v>
      </c>
      <c r="K312" s="92" t="s">
        <v>135</v>
      </c>
      <c r="L312" s="19">
        <v>681</v>
      </c>
    </row>
    <row r="313" spans="2:12" x14ac:dyDescent="0.25">
      <c r="B313" s="90" t="s">
        <v>142</v>
      </c>
      <c r="C313" s="91" t="s">
        <v>139</v>
      </c>
      <c r="D313" s="91" t="s">
        <v>135</v>
      </c>
      <c r="E313" s="19">
        <v>43</v>
      </c>
      <c r="I313" s="90" t="s">
        <v>133</v>
      </c>
      <c r="J313" s="91" t="s">
        <v>139</v>
      </c>
      <c r="K313" s="91" t="s">
        <v>135</v>
      </c>
      <c r="L313" s="19">
        <v>304</v>
      </c>
    </row>
    <row r="314" spans="2:12" x14ac:dyDescent="0.25">
      <c r="B314" s="90" t="s">
        <v>142</v>
      </c>
      <c r="C314" s="91" t="s">
        <v>139</v>
      </c>
      <c r="D314" s="91" t="s">
        <v>137</v>
      </c>
      <c r="E314" s="19">
        <v>45</v>
      </c>
      <c r="I314" s="90" t="s">
        <v>133</v>
      </c>
      <c r="J314" s="91" t="s">
        <v>139</v>
      </c>
      <c r="K314" s="91" t="s">
        <v>137</v>
      </c>
      <c r="L314" s="19">
        <v>800</v>
      </c>
    </row>
    <row r="315" spans="2:12" x14ac:dyDescent="0.25">
      <c r="B315" s="90" t="s">
        <v>142</v>
      </c>
      <c r="C315" s="91" t="s">
        <v>139</v>
      </c>
      <c r="D315" s="91" t="s">
        <v>135</v>
      </c>
      <c r="E315" s="19">
        <v>53</v>
      </c>
      <c r="I315" s="90" t="s">
        <v>138</v>
      </c>
      <c r="J315" s="91" t="s">
        <v>134</v>
      </c>
      <c r="K315" s="91" t="s">
        <v>136</v>
      </c>
      <c r="L315" s="19">
        <v>285</v>
      </c>
    </row>
    <row r="316" spans="2:12" x14ac:dyDescent="0.25">
      <c r="B316" s="90" t="s">
        <v>142</v>
      </c>
      <c r="C316" s="91" t="s">
        <v>139</v>
      </c>
      <c r="D316" s="91" t="s">
        <v>135</v>
      </c>
      <c r="E316" s="19">
        <v>93</v>
      </c>
      <c r="I316" s="90" t="s">
        <v>91</v>
      </c>
      <c r="J316" s="91" t="s">
        <v>134</v>
      </c>
      <c r="K316" s="91" t="s">
        <v>136</v>
      </c>
      <c r="L316" s="19">
        <v>318</v>
      </c>
    </row>
    <row r="317" spans="2:12" x14ac:dyDescent="0.25">
      <c r="B317" s="90" t="s">
        <v>142</v>
      </c>
      <c r="C317" s="91" t="s">
        <v>139</v>
      </c>
      <c r="D317" s="91" t="s">
        <v>137</v>
      </c>
      <c r="E317" s="19">
        <v>131</v>
      </c>
      <c r="I317" s="90" t="s">
        <v>146</v>
      </c>
      <c r="J317" s="91" t="s">
        <v>134</v>
      </c>
      <c r="K317" s="91" t="s">
        <v>137</v>
      </c>
      <c r="L317" s="19">
        <v>913</v>
      </c>
    </row>
    <row r="318" spans="2:12" x14ac:dyDescent="0.25">
      <c r="B318" s="90" t="s">
        <v>142</v>
      </c>
      <c r="C318" s="91" t="s">
        <v>139</v>
      </c>
      <c r="D318" s="91" t="s">
        <v>136</v>
      </c>
      <c r="E318" s="19">
        <v>135</v>
      </c>
      <c r="I318" s="90" t="s">
        <v>133</v>
      </c>
      <c r="J318" s="91" t="s">
        <v>134</v>
      </c>
      <c r="K318" s="91" t="s">
        <v>137</v>
      </c>
      <c r="L318" s="19">
        <v>189</v>
      </c>
    </row>
    <row r="319" spans="2:12" x14ac:dyDescent="0.25">
      <c r="B319" s="90" t="s">
        <v>142</v>
      </c>
      <c r="C319" s="91" t="s">
        <v>139</v>
      </c>
      <c r="D319" s="91" t="s">
        <v>137</v>
      </c>
      <c r="E319" s="19">
        <v>222</v>
      </c>
      <c r="I319" s="90" t="s">
        <v>133</v>
      </c>
      <c r="J319" s="91" t="s">
        <v>134</v>
      </c>
      <c r="K319" s="91" t="s">
        <v>137</v>
      </c>
      <c r="L319" s="19">
        <v>810</v>
      </c>
    </row>
    <row r="320" spans="2:12" x14ac:dyDescent="0.25">
      <c r="B320" s="90" t="s">
        <v>142</v>
      </c>
      <c r="C320" s="91" t="s">
        <v>139</v>
      </c>
      <c r="D320" s="91" t="s">
        <v>137</v>
      </c>
      <c r="E320" s="19">
        <v>252</v>
      </c>
      <c r="I320" s="90" t="s">
        <v>142</v>
      </c>
      <c r="J320" s="91" t="s">
        <v>134</v>
      </c>
      <c r="K320" s="91" t="s">
        <v>136</v>
      </c>
      <c r="L320" s="19">
        <v>431</v>
      </c>
    </row>
    <row r="321" spans="2:12" x14ac:dyDescent="0.25">
      <c r="B321" s="90" t="s">
        <v>142</v>
      </c>
      <c r="C321" s="91" t="s">
        <v>139</v>
      </c>
      <c r="D321" s="91" t="s">
        <v>137</v>
      </c>
      <c r="E321" s="19">
        <v>308</v>
      </c>
      <c r="I321" s="90" t="s">
        <v>146</v>
      </c>
      <c r="J321" s="91" t="s">
        <v>139</v>
      </c>
      <c r="K321" s="91" t="s">
        <v>135</v>
      </c>
      <c r="L321" s="19">
        <v>745</v>
      </c>
    </row>
    <row r="322" spans="2:12" x14ac:dyDescent="0.25">
      <c r="B322" s="90" t="s">
        <v>142</v>
      </c>
      <c r="C322" s="91" t="s">
        <v>139</v>
      </c>
      <c r="D322" s="91" t="s">
        <v>137</v>
      </c>
      <c r="E322" s="19">
        <v>341</v>
      </c>
      <c r="I322" s="90" t="s">
        <v>140</v>
      </c>
      <c r="J322" s="91" t="s">
        <v>139</v>
      </c>
      <c r="K322" s="91" t="s">
        <v>137</v>
      </c>
      <c r="L322" s="19">
        <v>242</v>
      </c>
    </row>
    <row r="323" spans="2:12" x14ac:dyDescent="0.25">
      <c r="B323" s="90" t="s">
        <v>142</v>
      </c>
      <c r="C323" s="91" t="s">
        <v>139</v>
      </c>
      <c r="D323" s="91" t="s">
        <v>135</v>
      </c>
      <c r="E323" s="19">
        <v>504</v>
      </c>
      <c r="I323" s="90" t="s">
        <v>146</v>
      </c>
      <c r="J323" s="91" t="s">
        <v>134</v>
      </c>
      <c r="K323" s="91" t="s">
        <v>136</v>
      </c>
      <c r="L323" s="19">
        <v>817</v>
      </c>
    </row>
    <row r="324" spans="2:12" x14ac:dyDescent="0.25">
      <c r="B324" s="90" t="s">
        <v>142</v>
      </c>
      <c r="C324" s="91" t="s">
        <v>139</v>
      </c>
      <c r="D324" s="91" t="s">
        <v>135</v>
      </c>
      <c r="E324" s="19">
        <v>509</v>
      </c>
      <c r="I324" s="90" t="s">
        <v>146</v>
      </c>
      <c r="J324" s="91" t="s">
        <v>134</v>
      </c>
      <c r="K324" s="91" t="s">
        <v>136</v>
      </c>
      <c r="L324" s="19">
        <v>66</v>
      </c>
    </row>
    <row r="325" spans="2:12" x14ac:dyDescent="0.25">
      <c r="B325" s="90" t="s">
        <v>142</v>
      </c>
      <c r="C325" s="91" t="s">
        <v>139</v>
      </c>
      <c r="D325" s="91" t="s">
        <v>137</v>
      </c>
      <c r="E325" s="19">
        <v>555</v>
      </c>
      <c r="I325" s="90" t="s">
        <v>133</v>
      </c>
      <c r="J325" s="91" t="s">
        <v>134</v>
      </c>
      <c r="K325" s="91" t="s">
        <v>137</v>
      </c>
      <c r="L325" s="19">
        <v>459</v>
      </c>
    </row>
    <row r="326" spans="2:12" x14ac:dyDescent="0.25">
      <c r="B326" s="90" t="s">
        <v>142</v>
      </c>
      <c r="C326" s="91" t="s">
        <v>139</v>
      </c>
      <c r="D326" s="91" t="s">
        <v>152</v>
      </c>
      <c r="E326" s="19">
        <v>576</v>
      </c>
      <c r="I326" s="90" t="s">
        <v>146</v>
      </c>
      <c r="J326" s="91" t="s">
        <v>134</v>
      </c>
      <c r="K326" s="91" t="s">
        <v>137</v>
      </c>
      <c r="L326" s="19">
        <v>47</v>
      </c>
    </row>
    <row r="327" spans="2:12" x14ac:dyDescent="0.25">
      <c r="B327" s="90" t="s">
        <v>142</v>
      </c>
      <c r="C327" s="91" t="s">
        <v>139</v>
      </c>
      <c r="D327" s="91" t="s">
        <v>135</v>
      </c>
      <c r="E327" s="19">
        <v>577</v>
      </c>
      <c r="I327" s="90" t="s">
        <v>91</v>
      </c>
      <c r="J327" s="91" t="s">
        <v>139</v>
      </c>
      <c r="K327" s="91" t="s">
        <v>135</v>
      </c>
      <c r="L327" s="19">
        <v>201</v>
      </c>
    </row>
    <row r="328" spans="2:12" x14ac:dyDescent="0.25">
      <c r="B328" s="90" t="s">
        <v>142</v>
      </c>
      <c r="C328" s="91" t="s">
        <v>139</v>
      </c>
      <c r="D328" s="91" t="s">
        <v>135</v>
      </c>
      <c r="E328" s="19">
        <v>653</v>
      </c>
      <c r="I328" s="90" t="s">
        <v>138</v>
      </c>
      <c r="J328" s="91" t="s">
        <v>139</v>
      </c>
      <c r="K328" s="91" t="s">
        <v>137</v>
      </c>
      <c r="L328" s="19">
        <v>264</v>
      </c>
    </row>
    <row r="329" spans="2:12" x14ac:dyDescent="0.25">
      <c r="B329" s="90" t="s">
        <v>142</v>
      </c>
      <c r="C329" s="91" t="s">
        <v>139</v>
      </c>
      <c r="D329" s="91" t="s">
        <v>135</v>
      </c>
      <c r="E329" s="19">
        <v>776</v>
      </c>
      <c r="I329" s="90" t="s">
        <v>146</v>
      </c>
      <c r="J329" s="91" t="s">
        <v>134</v>
      </c>
      <c r="K329" s="91" t="s">
        <v>137</v>
      </c>
      <c r="L329" s="19">
        <v>233</v>
      </c>
    </row>
    <row r="330" spans="2:12" x14ac:dyDescent="0.25">
      <c r="B330" s="90" t="s">
        <v>142</v>
      </c>
      <c r="C330" s="91" t="s">
        <v>139</v>
      </c>
      <c r="D330" s="91" t="s">
        <v>135</v>
      </c>
      <c r="E330" s="19">
        <v>884</v>
      </c>
      <c r="I330" s="90" t="s">
        <v>146</v>
      </c>
      <c r="J330" s="91" t="s">
        <v>134</v>
      </c>
      <c r="K330" s="91" t="s">
        <v>136</v>
      </c>
      <c r="L330" s="19">
        <v>782</v>
      </c>
    </row>
    <row r="331" spans="2:12" x14ac:dyDescent="0.25">
      <c r="B331" s="90" t="s">
        <v>142</v>
      </c>
      <c r="C331" s="91" t="s">
        <v>139</v>
      </c>
      <c r="D331" s="91" t="s">
        <v>135</v>
      </c>
      <c r="E331" s="19">
        <v>920</v>
      </c>
      <c r="I331" s="90" t="s">
        <v>133</v>
      </c>
      <c r="J331" s="91" t="s">
        <v>139</v>
      </c>
      <c r="K331" s="91" t="s">
        <v>135</v>
      </c>
      <c r="L331" s="19">
        <v>710</v>
      </c>
    </row>
    <row r="332" spans="2:12" x14ac:dyDescent="0.25">
      <c r="B332" s="90" t="s">
        <v>142</v>
      </c>
      <c r="C332" s="91" t="s">
        <v>139</v>
      </c>
      <c r="D332" s="91" t="s">
        <v>135</v>
      </c>
      <c r="E332" s="19">
        <v>937</v>
      </c>
      <c r="I332" s="90" t="s">
        <v>138</v>
      </c>
      <c r="J332" s="91" t="s">
        <v>134</v>
      </c>
      <c r="K332" s="91" t="s">
        <v>137</v>
      </c>
      <c r="L332" s="19">
        <v>817</v>
      </c>
    </row>
    <row r="333" spans="2:12" x14ac:dyDescent="0.25">
      <c r="B333" s="90" t="s">
        <v>142</v>
      </c>
      <c r="C333" s="91" t="s">
        <v>139</v>
      </c>
      <c r="D333" s="91" t="s">
        <v>135</v>
      </c>
      <c r="E333" s="19">
        <v>975</v>
      </c>
      <c r="I333" s="90" t="s">
        <v>133</v>
      </c>
      <c r="J333" s="91" t="s">
        <v>139</v>
      </c>
      <c r="K333" s="91" t="s">
        <v>137</v>
      </c>
      <c r="L333" s="19">
        <v>658</v>
      </c>
    </row>
    <row r="334" spans="2:12" x14ac:dyDescent="0.25">
      <c r="B334" s="90" t="s">
        <v>142</v>
      </c>
      <c r="C334" s="91" t="s">
        <v>139</v>
      </c>
      <c r="D334" s="91" t="s">
        <v>136</v>
      </c>
      <c r="E334" s="19">
        <v>983</v>
      </c>
      <c r="I334" s="90" t="s">
        <v>91</v>
      </c>
      <c r="J334" s="91" t="s">
        <v>134</v>
      </c>
      <c r="K334" s="91" t="s">
        <v>135</v>
      </c>
      <c r="L334" s="19">
        <v>743</v>
      </c>
    </row>
    <row r="335" spans="2:12" x14ac:dyDescent="0.25">
      <c r="B335" s="90" t="s">
        <v>91</v>
      </c>
      <c r="C335" s="91" t="s">
        <v>134</v>
      </c>
      <c r="D335" s="91" t="s">
        <v>135</v>
      </c>
      <c r="E335" s="19">
        <v>20</v>
      </c>
      <c r="I335" s="90" t="s">
        <v>91</v>
      </c>
      <c r="J335" s="91" t="s">
        <v>134</v>
      </c>
      <c r="K335" s="91" t="s">
        <v>137</v>
      </c>
      <c r="L335" s="19">
        <v>702</v>
      </c>
    </row>
    <row r="336" spans="2:12" x14ac:dyDescent="0.25">
      <c r="B336" s="90" t="s">
        <v>91</v>
      </c>
      <c r="C336" s="91" t="s">
        <v>134</v>
      </c>
      <c r="D336" s="91" t="s">
        <v>136</v>
      </c>
      <c r="E336" s="19">
        <v>33</v>
      </c>
      <c r="I336" s="90" t="s">
        <v>91</v>
      </c>
      <c r="J336" s="91" t="s">
        <v>134</v>
      </c>
      <c r="K336" s="91" t="s">
        <v>136</v>
      </c>
      <c r="L336" s="19">
        <v>50</v>
      </c>
    </row>
    <row r="337" spans="2:12" x14ac:dyDescent="0.25">
      <c r="B337" s="90" t="s">
        <v>91</v>
      </c>
      <c r="C337" s="91" t="s">
        <v>134</v>
      </c>
      <c r="D337" s="91" t="s">
        <v>136</v>
      </c>
      <c r="E337" s="19">
        <v>50</v>
      </c>
      <c r="I337" s="90" t="s">
        <v>133</v>
      </c>
      <c r="J337" s="91" t="s">
        <v>134</v>
      </c>
      <c r="K337" s="91" t="s">
        <v>137</v>
      </c>
      <c r="L337" s="19">
        <v>485</v>
      </c>
    </row>
    <row r="338" spans="2:12" x14ac:dyDescent="0.25">
      <c r="B338" s="90" t="s">
        <v>91</v>
      </c>
      <c r="C338" s="91" t="s">
        <v>134</v>
      </c>
      <c r="D338" s="91" t="s">
        <v>135</v>
      </c>
      <c r="E338" s="19">
        <v>53</v>
      </c>
      <c r="I338" s="90" t="s">
        <v>133</v>
      </c>
      <c r="J338" s="91" t="s">
        <v>139</v>
      </c>
      <c r="K338" s="91" t="s">
        <v>135</v>
      </c>
      <c r="L338" s="19">
        <v>285</v>
      </c>
    </row>
    <row r="339" spans="2:12" x14ac:dyDescent="0.25">
      <c r="B339" s="93" t="s">
        <v>91</v>
      </c>
      <c r="C339" s="91" t="s">
        <v>134</v>
      </c>
      <c r="D339" s="91" t="s">
        <v>137</v>
      </c>
      <c r="E339" s="19">
        <v>117</v>
      </c>
      <c r="I339" s="90" t="s">
        <v>133</v>
      </c>
      <c r="J339" s="91" t="s">
        <v>139</v>
      </c>
      <c r="K339" s="91" t="s">
        <v>135</v>
      </c>
      <c r="L339" s="19">
        <v>306</v>
      </c>
    </row>
    <row r="340" spans="2:12" x14ac:dyDescent="0.25">
      <c r="B340" s="90" t="s">
        <v>91</v>
      </c>
      <c r="C340" s="91" t="s">
        <v>134</v>
      </c>
      <c r="D340" s="91" t="s">
        <v>135</v>
      </c>
      <c r="E340" s="19">
        <v>158</v>
      </c>
      <c r="I340" s="90" t="s">
        <v>133</v>
      </c>
      <c r="J340" s="92" t="s">
        <v>139</v>
      </c>
      <c r="K340" s="92" t="s">
        <v>137</v>
      </c>
      <c r="L340" s="19">
        <v>224</v>
      </c>
    </row>
    <row r="341" spans="2:12" x14ac:dyDescent="0.25">
      <c r="B341" s="90" t="s">
        <v>91</v>
      </c>
      <c r="C341" s="91" t="s">
        <v>134</v>
      </c>
      <c r="D341" s="91" t="s">
        <v>136</v>
      </c>
      <c r="E341" s="19">
        <v>160</v>
      </c>
      <c r="I341" s="90" t="s">
        <v>91</v>
      </c>
      <c r="J341" s="91" t="s">
        <v>134</v>
      </c>
      <c r="K341" s="91" t="s">
        <v>136</v>
      </c>
      <c r="L341" s="19">
        <v>901</v>
      </c>
    </row>
    <row r="342" spans="2:12" x14ac:dyDescent="0.25">
      <c r="B342" s="90" t="s">
        <v>91</v>
      </c>
      <c r="C342" s="91" t="s">
        <v>134</v>
      </c>
      <c r="D342" s="91" t="s">
        <v>136</v>
      </c>
      <c r="E342" s="19">
        <v>162</v>
      </c>
      <c r="I342" s="90" t="s">
        <v>160</v>
      </c>
      <c r="J342" s="91" t="s">
        <v>134</v>
      </c>
      <c r="K342" s="91" t="s">
        <v>137</v>
      </c>
      <c r="L342" s="19">
        <v>773</v>
      </c>
    </row>
    <row r="343" spans="2:12" x14ac:dyDescent="0.25">
      <c r="B343" s="90" t="s">
        <v>91</v>
      </c>
      <c r="C343" s="91" t="s">
        <v>134</v>
      </c>
      <c r="D343" s="91" t="s">
        <v>135</v>
      </c>
      <c r="E343" s="19">
        <v>177</v>
      </c>
      <c r="I343" s="90" t="s">
        <v>146</v>
      </c>
      <c r="J343" s="91" t="s">
        <v>134</v>
      </c>
      <c r="K343" s="91" t="s">
        <v>137</v>
      </c>
      <c r="L343" s="19">
        <v>27</v>
      </c>
    </row>
    <row r="344" spans="2:12" x14ac:dyDescent="0.25">
      <c r="B344" s="90" t="s">
        <v>91</v>
      </c>
      <c r="C344" s="91" t="s">
        <v>134</v>
      </c>
      <c r="D344" s="91" t="s">
        <v>135</v>
      </c>
      <c r="E344" s="19">
        <v>178</v>
      </c>
      <c r="I344" s="90" t="s">
        <v>133</v>
      </c>
      <c r="J344" s="92" t="s">
        <v>139</v>
      </c>
      <c r="K344" s="92" t="s">
        <v>135</v>
      </c>
      <c r="L344" s="19">
        <v>55</v>
      </c>
    </row>
    <row r="345" spans="2:12" x14ac:dyDescent="0.25">
      <c r="B345" s="90" t="s">
        <v>91</v>
      </c>
      <c r="C345" s="91" t="s">
        <v>134</v>
      </c>
      <c r="D345" s="91" t="s">
        <v>136</v>
      </c>
      <c r="E345" s="19">
        <v>186</v>
      </c>
      <c r="I345" s="90" t="s">
        <v>91</v>
      </c>
      <c r="J345" s="91" t="s">
        <v>134</v>
      </c>
      <c r="K345" s="91" t="s">
        <v>136</v>
      </c>
      <c r="L345" s="19">
        <v>909</v>
      </c>
    </row>
    <row r="346" spans="2:12" x14ac:dyDescent="0.25">
      <c r="B346" s="90" t="s">
        <v>91</v>
      </c>
      <c r="C346" s="91" t="s">
        <v>134</v>
      </c>
      <c r="D346" s="91" t="s">
        <v>135</v>
      </c>
      <c r="E346" s="19">
        <v>195</v>
      </c>
      <c r="I346" s="90" t="s">
        <v>133</v>
      </c>
      <c r="J346" s="92" t="s">
        <v>139</v>
      </c>
      <c r="K346" s="92" t="s">
        <v>135</v>
      </c>
      <c r="L346" s="19">
        <v>842</v>
      </c>
    </row>
    <row r="347" spans="2:12" x14ac:dyDescent="0.25">
      <c r="B347" s="90" t="s">
        <v>91</v>
      </c>
      <c r="C347" s="91" t="s">
        <v>134</v>
      </c>
      <c r="D347" s="91" t="s">
        <v>136</v>
      </c>
      <c r="E347" s="19">
        <v>209</v>
      </c>
      <c r="I347" s="90" t="s">
        <v>142</v>
      </c>
      <c r="J347" s="91" t="s">
        <v>139</v>
      </c>
      <c r="K347" s="91" t="s">
        <v>135</v>
      </c>
      <c r="L347" s="19">
        <v>504</v>
      </c>
    </row>
    <row r="348" spans="2:12" x14ac:dyDescent="0.25">
      <c r="B348" s="93" t="s">
        <v>91</v>
      </c>
      <c r="C348" s="91" t="s">
        <v>134</v>
      </c>
      <c r="D348" s="91" t="s">
        <v>136</v>
      </c>
      <c r="E348" s="19">
        <v>245</v>
      </c>
      <c r="I348" s="90" t="s">
        <v>133</v>
      </c>
      <c r="J348" s="91" t="s">
        <v>134</v>
      </c>
      <c r="K348" s="91" t="s">
        <v>136</v>
      </c>
      <c r="L348" s="19">
        <v>967</v>
      </c>
    </row>
    <row r="349" spans="2:12" x14ac:dyDescent="0.25">
      <c r="B349" s="90" t="s">
        <v>91</v>
      </c>
      <c r="C349" s="91" t="s">
        <v>134</v>
      </c>
      <c r="D349" s="91" t="s">
        <v>135</v>
      </c>
      <c r="E349" s="19">
        <v>245</v>
      </c>
      <c r="I349" s="90" t="s">
        <v>138</v>
      </c>
      <c r="J349" s="91" t="s">
        <v>134</v>
      </c>
      <c r="K349" s="91" t="s">
        <v>136</v>
      </c>
      <c r="L349" s="19">
        <v>536</v>
      </c>
    </row>
    <row r="350" spans="2:12" x14ac:dyDescent="0.25">
      <c r="B350" s="90" t="s">
        <v>91</v>
      </c>
      <c r="C350" s="91" t="s">
        <v>134</v>
      </c>
      <c r="D350" s="91" t="s">
        <v>137</v>
      </c>
      <c r="E350" s="19">
        <v>266</v>
      </c>
      <c r="I350" s="90" t="s">
        <v>153</v>
      </c>
      <c r="J350" s="91" t="s">
        <v>139</v>
      </c>
      <c r="K350" s="91" t="s">
        <v>135</v>
      </c>
      <c r="L350" s="19">
        <v>783</v>
      </c>
    </row>
    <row r="351" spans="2:12" x14ac:dyDescent="0.25">
      <c r="B351" s="90" t="s">
        <v>91</v>
      </c>
      <c r="C351" s="91" t="s">
        <v>134</v>
      </c>
      <c r="D351" s="91" t="s">
        <v>136</v>
      </c>
      <c r="E351" s="19">
        <v>274</v>
      </c>
      <c r="I351" s="90" t="s">
        <v>133</v>
      </c>
      <c r="J351" s="91" t="s">
        <v>134</v>
      </c>
      <c r="K351" s="91" t="s">
        <v>137</v>
      </c>
      <c r="L351" s="19">
        <v>341</v>
      </c>
    </row>
    <row r="352" spans="2:12" x14ac:dyDescent="0.25">
      <c r="B352" s="90" t="s">
        <v>91</v>
      </c>
      <c r="C352" s="91" t="s">
        <v>134</v>
      </c>
      <c r="D352" s="91" t="s">
        <v>137</v>
      </c>
      <c r="E352" s="19">
        <v>280</v>
      </c>
      <c r="I352" s="90" t="s">
        <v>133</v>
      </c>
      <c r="J352" s="91" t="s">
        <v>134</v>
      </c>
      <c r="K352" s="91" t="s">
        <v>137</v>
      </c>
      <c r="L352" s="19">
        <v>905</v>
      </c>
    </row>
    <row r="353" spans="2:12" x14ac:dyDescent="0.25">
      <c r="B353" s="90" t="s">
        <v>91</v>
      </c>
      <c r="C353" s="91" t="s">
        <v>134</v>
      </c>
      <c r="D353" s="91" t="s">
        <v>136</v>
      </c>
      <c r="E353" s="19">
        <v>318</v>
      </c>
      <c r="I353" s="90" t="s">
        <v>140</v>
      </c>
      <c r="J353" s="91" t="s">
        <v>139</v>
      </c>
      <c r="K353" s="91" t="s">
        <v>135</v>
      </c>
      <c r="L353" s="19">
        <v>953</v>
      </c>
    </row>
    <row r="354" spans="2:12" x14ac:dyDescent="0.25">
      <c r="B354" s="90" t="s">
        <v>91</v>
      </c>
      <c r="C354" s="91" t="s">
        <v>134</v>
      </c>
      <c r="D354" s="91" t="s">
        <v>135</v>
      </c>
      <c r="E354" s="19">
        <v>341</v>
      </c>
      <c r="I354" s="90" t="s">
        <v>146</v>
      </c>
      <c r="J354" s="91" t="s">
        <v>134</v>
      </c>
      <c r="K354" s="91" t="s">
        <v>137</v>
      </c>
      <c r="L354" s="19">
        <v>975</v>
      </c>
    </row>
    <row r="355" spans="2:12" x14ac:dyDescent="0.25">
      <c r="B355" s="90" t="s">
        <v>91</v>
      </c>
      <c r="C355" s="91" t="s">
        <v>134</v>
      </c>
      <c r="D355" s="91" t="s">
        <v>135</v>
      </c>
      <c r="E355" s="19">
        <v>353</v>
      </c>
      <c r="I355" s="90" t="s">
        <v>91</v>
      </c>
      <c r="J355" s="91" t="s">
        <v>134</v>
      </c>
      <c r="K355" s="91" t="s">
        <v>135</v>
      </c>
      <c r="L355" s="19">
        <v>177</v>
      </c>
    </row>
    <row r="356" spans="2:12" x14ac:dyDescent="0.25">
      <c r="B356" s="90" t="s">
        <v>91</v>
      </c>
      <c r="C356" s="91" t="s">
        <v>134</v>
      </c>
      <c r="D356" s="91" t="s">
        <v>136</v>
      </c>
      <c r="E356" s="19">
        <v>369</v>
      </c>
      <c r="I356" s="90" t="s">
        <v>138</v>
      </c>
      <c r="J356" s="91" t="s">
        <v>139</v>
      </c>
      <c r="K356" s="91" t="s">
        <v>135</v>
      </c>
      <c r="L356" s="19">
        <v>485</v>
      </c>
    </row>
    <row r="357" spans="2:12" x14ac:dyDescent="0.25">
      <c r="B357" s="90" t="s">
        <v>91</v>
      </c>
      <c r="C357" s="91" t="s">
        <v>134</v>
      </c>
      <c r="D357" s="91" t="s">
        <v>135</v>
      </c>
      <c r="E357" s="19">
        <v>389</v>
      </c>
      <c r="I357" s="90" t="s">
        <v>133</v>
      </c>
      <c r="J357" s="91" t="s">
        <v>139</v>
      </c>
      <c r="K357" s="91" t="s">
        <v>135</v>
      </c>
      <c r="L357" s="19">
        <v>878</v>
      </c>
    </row>
    <row r="358" spans="2:12" x14ac:dyDescent="0.25">
      <c r="B358" s="90" t="s">
        <v>91</v>
      </c>
      <c r="C358" s="91" t="s">
        <v>134</v>
      </c>
      <c r="D358" s="91" t="s">
        <v>136</v>
      </c>
      <c r="E358" s="19">
        <v>396</v>
      </c>
      <c r="I358" s="90" t="s">
        <v>133</v>
      </c>
      <c r="J358" s="91" t="s">
        <v>139</v>
      </c>
      <c r="K358" s="91" t="s">
        <v>135</v>
      </c>
      <c r="L358" s="19">
        <v>767</v>
      </c>
    </row>
    <row r="359" spans="2:12" x14ac:dyDescent="0.25">
      <c r="B359" s="90" t="s">
        <v>91</v>
      </c>
      <c r="C359" s="91" t="s">
        <v>134</v>
      </c>
      <c r="D359" s="91" t="s">
        <v>135</v>
      </c>
      <c r="E359" s="19">
        <v>416</v>
      </c>
      <c r="I359" s="90" t="s">
        <v>154</v>
      </c>
      <c r="J359" s="92" t="s">
        <v>139</v>
      </c>
      <c r="K359" s="92" t="s">
        <v>135</v>
      </c>
      <c r="L359" s="19">
        <v>726</v>
      </c>
    </row>
    <row r="360" spans="2:12" x14ac:dyDescent="0.25">
      <c r="B360" s="90" t="s">
        <v>91</v>
      </c>
      <c r="C360" s="92" t="s">
        <v>134</v>
      </c>
      <c r="D360" s="92" t="s">
        <v>137</v>
      </c>
      <c r="E360" s="19">
        <v>421</v>
      </c>
      <c r="I360" s="90" t="s">
        <v>161</v>
      </c>
      <c r="J360" s="91" t="s">
        <v>134</v>
      </c>
      <c r="K360" s="91" t="s">
        <v>137</v>
      </c>
      <c r="L360" s="19">
        <v>913</v>
      </c>
    </row>
    <row r="361" spans="2:12" x14ac:dyDescent="0.25">
      <c r="B361" s="90" t="s">
        <v>91</v>
      </c>
      <c r="C361" s="91" t="s">
        <v>134</v>
      </c>
      <c r="D361" s="91" t="s">
        <v>136</v>
      </c>
      <c r="E361" s="19">
        <v>444</v>
      </c>
      <c r="I361" s="93" t="s">
        <v>146</v>
      </c>
      <c r="J361" s="91" t="s">
        <v>134</v>
      </c>
      <c r="K361" s="91" t="s">
        <v>137</v>
      </c>
      <c r="L361" s="19">
        <v>35</v>
      </c>
    </row>
    <row r="362" spans="2:12" x14ac:dyDescent="0.25">
      <c r="B362" s="90" t="s">
        <v>91</v>
      </c>
      <c r="C362" s="91" t="s">
        <v>134</v>
      </c>
      <c r="D362" s="91" t="s">
        <v>136</v>
      </c>
      <c r="E362" s="19">
        <v>448</v>
      </c>
      <c r="I362" s="90" t="s">
        <v>146</v>
      </c>
      <c r="J362" s="91" t="s">
        <v>134</v>
      </c>
      <c r="K362" s="91" t="s">
        <v>137</v>
      </c>
      <c r="L362" s="19">
        <v>778</v>
      </c>
    </row>
    <row r="363" spans="2:12" x14ac:dyDescent="0.25">
      <c r="B363" s="90" t="s">
        <v>91</v>
      </c>
      <c r="C363" s="91" t="s">
        <v>134</v>
      </c>
      <c r="D363" s="91" t="s">
        <v>136</v>
      </c>
      <c r="E363" s="19">
        <v>480</v>
      </c>
      <c r="I363" s="90" t="s">
        <v>146</v>
      </c>
      <c r="J363" s="91" t="s">
        <v>134</v>
      </c>
      <c r="K363" s="91" t="s">
        <v>137</v>
      </c>
      <c r="L363" s="19">
        <v>735</v>
      </c>
    </row>
    <row r="364" spans="2:12" x14ac:dyDescent="0.25">
      <c r="B364" s="90" t="s">
        <v>91</v>
      </c>
      <c r="C364" s="91" t="s">
        <v>134</v>
      </c>
      <c r="D364" s="91" t="s">
        <v>135</v>
      </c>
      <c r="E364" s="19">
        <v>509</v>
      </c>
      <c r="I364" s="90" t="s">
        <v>146</v>
      </c>
      <c r="J364" s="91" t="s">
        <v>134</v>
      </c>
      <c r="K364" s="91" t="s">
        <v>137</v>
      </c>
      <c r="L364" s="19">
        <v>525</v>
      </c>
    </row>
    <row r="365" spans="2:12" x14ac:dyDescent="0.25">
      <c r="B365" s="90" t="s">
        <v>91</v>
      </c>
      <c r="C365" s="91" t="s">
        <v>134</v>
      </c>
      <c r="D365" s="91" t="s">
        <v>135</v>
      </c>
      <c r="E365" s="19">
        <v>526</v>
      </c>
      <c r="I365" s="90" t="s">
        <v>138</v>
      </c>
      <c r="J365" s="91" t="s">
        <v>134</v>
      </c>
      <c r="K365" s="91" t="s">
        <v>137</v>
      </c>
      <c r="L365" s="19">
        <v>52</v>
      </c>
    </row>
    <row r="366" spans="2:12" x14ac:dyDescent="0.25">
      <c r="B366" s="90" t="s">
        <v>91</v>
      </c>
      <c r="C366" s="91" t="s">
        <v>134</v>
      </c>
      <c r="D366" s="91" t="s">
        <v>135</v>
      </c>
      <c r="E366" s="19">
        <v>541</v>
      </c>
      <c r="I366" s="90" t="s">
        <v>133</v>
      </c>
      <c r="J366" s="91" t="s">
        <v>134</v>
      </c>
      <c r="K366" s="91" t="s">
        <v>137</v>
      </c>
      <c r="L366" s="19">
        <v>269</v>
      </c>
    </row>
    <row r="367" spans="2:12" x14ac:dyDescent="0.25">
      <c r="B367" s="90" t="s">
        <v>91</v>
      </c>
      <c r="C367" s="91" t="s">
        <v>134</v>
      </c>
      <c r="D367" s="91" t="s">
        <v>136</v>
      </c>
      <c r="E367" s="19">
        <v>641</v>
      </c>
      <c r="I367" s="90" t="s">
        <v>91</v>
      </c>
      <c r="J367" s="91" t="s">
        <v>134</v>
      </c>
      <c r="K367" s="91" t="s">
        <v>135</v>
      </c>
      <c r="L367" s="19">
        <v>677</v>
      </c>
    </row>
    <row r="368" spans="2:12" x14ac:dyDescent="0.25">
      <c r="B368" s="90" t="s">
        <v>91</v>
      </c>
      <c r="C368" s="91" t="s">
        <v>134</v>
      </c>
      <c r="D368" s="91" t="s">
        <v>136</v>
      </c>
      <c r="E368" s="19">
        <v>652</v>
      </c>
      <c r="I368" s="90" t="s">
        <v>138</v>
      </c>
      <c r="J368" s="91" t="s">
        <v>139</v>
      </c>
      <c r="K368" s="91" t="s">
        <v>137</v>
      </c>
      <c r="L368" s="19">
        <v>971</v>
      </c>
    </row>
    <row r="369" spans="2:12" x14ac:dyDescent="0.25">
      <c r="B369" s="90" t="s">
        <v>91</v>
      </c>
      <c r="C369" s="91" t="s">
        <v>134</v>
      </c>
      <c r="D369" s="91" t="s">
        <v>137</v>
      </c>
      <c r="E369" s="19">
        <v>652</v>
      </c>
      <c r="I369" s="90" t="s">
        <v>138</v>
      </c>
      <c r="J369" s="91" t="s">
        <v>134</v>
      </c>
      <c r="K369" s="91" t="s">
        <v>137</v>
      </c>
      <c r="L369" s="19">
        <v>375</v>
      </c>
    </row>
    <row r="370" spans="2:12" x14ac:dyDescent="0.25">
      <c r="B370" s="90" t="s">
        <v>91</v>
      </c>
      <c r="C370" s="91" t="s">
        <v>134</v>
      </c>
      <c r="D370" s="91" t="s">
        <v>137</v>
      </c>
      <c r="E370" s="19">
        <v>655</v>
      </c>
      <c r="I370" s="90" t="s">
        <v>133</v>
      </c>
      <c r="J370" s="91" t="s">
        <v>139</v>
      </c>
      <c r="K370" s="91" t="s">
        <v>136</v>
      </c>
      <c r="L370" s="19">
        <v>818</v>
      </c>
    </row>
    <row r="371" spans="2:12" x14ac:dyDescent="0.25">
      <c r="B371" s="90" t="s">
        <v>91</v>
      </c>
      <c r="C371" s="91" t="s">
        <v>134</v>
      </c>
      <c r="D371" s="91" t="s">
        <v>136</v>
      </c>
      <c r="E371" s="19">
        <v>668</v>
      </c>
      <c r="I371" s="90" t="s">
        <v>133</v>
      </c>
      <c r="J371" s="91" t="s">
        <v>134</v>
      </c>
      <c r="K371" s="91" t="s">
        <v>137</v>
      </c>
      <c r="L371" s="19">
        <v>336</v>
      </c>
    </row>
    <row r="372" spans="2:12" x14ac:dyDescent="0.25">
      <c r="B372" s="90" t="s">
        <v>91</v>
      </c>
      <c r="C372" s="91" t="s">
        <v>134</v>
      </c>
      <c r="D372" s="91" t="s">
        <v>135</v>
      </c>
      <c r="E372" s="19">
        <v>676</v>
      </c>
      <c r="I372" s="90" t="s">
        <v>133</v>
      </c>
      <c r="J372" s="91" t="s">
        <v>134</v>
      </c>
      <c r="K372" s="91" t="s">
        <v>137</v>
      </c>
      <c r="L372" s="19">
        <v>257</v>
      </c>
    </row>
    <row r="373" spans="2:12" x14ac:dyDescent="0.25">
      <c r="B373" s="90" t="s">
        <v>91</v>
      </c>
      <c r="C373" s="91" t="s">
        <v>134</v>
      </c>
      <c r="D373" s="91" t="s">
        <v>135</v>
      </c>
      <c r="E373" s="19">
        <v>677</v>
      </c>
      <c r="I373" s="90" t="s">
        <v>133</v>
      </c>
      <c r="J373" s="91" t="s">
        <v>139</v>
      </c>
      <c r="K373" s="91" t="s">
        <v>137</v>
      </c>
      <c r="L373" s="19">
        <v>345</v>
      </c>
    </row>
    <row r="374" spans="2:12" x14ac:dyDescent="0.25">
      <c r="B374" s="90" t="s">
        <v>91</v>
      </c>
      <c r="C374" s="91" t="s">
        <v>134</v>
      </c>
      <c r="D374" s="91" t="s">
        <v>137</v>
      </c>
      <c r="E374" s="19">
        <v>702</v>
      </c>
      <c r="I374" s="90" t="s">
        <v>91</v>
      </c>
      <c r="J374" s="91" t="s">
        <v>134</v>
      </c>
      <c r="K374" s="91" t="s">
        <v>137</v>
      </c>
      <c r="L374" s="19">
        <v>768</v>
      </c>
    </row>
    <row r="375" spans="2:12" x14ac:dyDescent="0.25">
      <c r="B375" s="90" t="s">
        <v>91</v>
      </c>
      <c r="C375" s="91" t="s">
        <v>134</v>
      </c>
      <c r="D375" s="91" t="s">
        <v>135</v>
      </c>
      <c r="E375" s="19">
        <v>743</v>
      </c>
      <c r="I375" s="90" t="s">
        <v>138</v>
      </c>
      <c r="J375" s="91" t="s">
        <v>134</v>
      </c>
      <c r="K375" s="91" t="s">
        <v>137</v>
      </c>
      <c r="L375" s="19">
        <v>326</v>
      </c>
    </row>
    <row r="376" spans="2:12" x14ac:dyDescent="0.25">
      <c r="B376" s="90" t="s">
        <v>91</v>
      </c>
      <c r="C376" s="91" t="s">
        <v>134</v>
      </c>
      <c r="D376" s="91" t="s">
        <v>136</v>
      </c>
      <c r="E376" s="19">
        <v>745</v>
      </c>
      <c r="I376" s="90" t="s">
        <v>133</v>
      </c>
      <c r="J376" s="91" t="s">
        <v>134</v>
      </c>
      <c r="K376" s="91" t="s">
        <v>137</v>
      </c>
      <c r="L376" s="19">
        <v>434</v>
      </c>
    </row>
    <row r="377" spans="2:12" x14ac:dyDescent="0.25">
      <c r="B377" s="90" t="s">
        <v>91</v>
      </c>
      <c r="C377" s="91" t="s">
        <v>134</v>
      </c>
      <c r="D377" s="91" t="s">
        <v>136</v>
      </c>
      <c r="E377" s="19">
        <v>756</v>
      </c>
      <c r="I377" s="90" t="s">
        <v>146</v>
      </c>
      <c r="J377" s="91" t="s">
        <v>134</v>
      </c>
      <c r="K377" s="91" t="s">
        <v>136</v>
      </c>
      <c r="L377" s="19">
        <v>62</v>
      </c>
    </row>
    <row r="378" spans="2:12" x14ac:dyDescent="0.25">
      <c r="B378" s="90" t="s">
        <v>91</v>
      </c>
      <c r="C378" s="91" t="s">
        <v>134</v>
      </c>
      <c r="D378" s="91" t="s">
        <v>137</v>
      </c>
      <c r="E378" s="19">
        <v>768</v>
      </c>
      <c r="I378" s="90" t="s">
        <v>133</v>
      </c>
      <c r="J378" s="91" t="s">
        <v>134</v>
      </c>
      <c r="K378" s="91" t="s">
        <v>136</v>
      </c>
      <c r="L378" s="19">
        <v>250</v>
      </c>
    </row>
    <row r="379" spans="2:12" x14ac:dyDescent="0.25">
      <c r="B379" s="90" t="s">
        <v>91</v>
      </c>
      <c r="C379" s="91" t="s">
        <v>134</v>
      </c>
      <c r="D379" s="91" t="s">
        <v>135</v>
      </c>
      <c r="E379" s="19">
        <v>815</v>
      </c>
      <c r="I379" s="90" t="s">
        <v>91</v>
      </c>
      <c r="J379" s="91" t="s">
        <v>134</v>
      </c>
      <c r="K379" s="91" t="s">
        <v>136</v>
      </c>
      <c r="L379" s="19">
        <v>444</v>
      </c>
    </row>
    <row r="380" spans="2:12" x14ac:dyDescent="0.25">
      <c r="B380" s="90" t="s">
        <v>91</v>
      </c>
      <c r="C380" s="91" t="s">
        <v>134</v>
      </c>
      <c r="D380" s="91" t="s">
        <v>135</v>
      </c>
      <c r="E380" s="19">
        <v>824</v>
      </c>
      <c r="I380" s="90" t="s">
        <v>142</v>
      </c>
      <c r="J380" s="91" t="s">
        <v>139</v>
      </c>
      <c r="K380" s="91" t="s">
        <v>136</v>
      </c>
      <c r="L380" s="19">
        <v>983</v>
      </c>
    </row>
    <row r="381" spans="2:12" x14ac:dyDescent="0.25">
      <c r="B381" s="90" t="s">
        <v>91</v>
      </c>
      <c r="C381" s="91" t="s">
        <v>134</v>
      </c>
      <c r="D381" s="91" t="s">
        <v>136</v>
      </c>
      <c r="E381" s="19">
        <v>833</v>
      </c>
      <c r="I381" s="90" t="s">
        <v>91</v>
      </c>
      <c r="J381" s="91" t="s">
        <v>134</v>
      </c>
      <c r="K381" s="91" t="s">
        <v>135</v>
      </c>
      <c r="L381" s="19">
        <v>676</v>
      </c>
    </row>
    <row r="382" spans="2:12" x14ac:dyDescent="0.25">
      <c r="B382" s="90" t="s">
        <v>91</v>
      </c>
      <c r="C382" s="91" t="s">
        <v>134</v>
      </c>
      <c r="D382" s="91" t="s">
        <v>136</v>
      </c>
      <c r="E382" s="19">
        <v>872</v>
      </c>
      <c r="I382" s="90" t="s">
        <v>140</v>
      </c>
      <c r="J382" s="91" t="s">
        <v>134</v>
      </c>
      <c r="K382" s="91" t="s">
        <v>137</v>
      </c>
      <c r="L382" s="19">
        <v>278</v>
      </c>
    </row>
    <row r="383" spans="2:12" x14ac:dyDescent="0.25">
      <c r="B383" s="90" t="s">
        <v>91</v>
      </c>
      <c r="C383" s="91" t="s">
        <v>134</v>
      </c>
      <c r="D383" s="91" t="s">
        <v>136</v>
      </c>
      <c r="E383" s="19">
        <v>901</v>
      </c>
      <c r="I383" s="90" t="s">
        <v>133</v>
      </c>
      <c r="J383" s="91" t="s">
        <v>139</v>
      </c>
      <c r="K383" s="91" t="s">
        <v>135</v>
      </c>
      <c r="L383" s="19">
        <v>699</v>
      </c>
    </row>
    <row r="384" spans="2:12" x14ac:dyDescent="0.25">
      <c r="B384" s="90" t="s">
        <v>91</v>
      </c>
      <c r="C384" s="91" t="s">
        <v>134</v>
      </c>
      <c r="D384" s="91" t="s">
        <v>136</v>
      </c>
      <c r="E384" s="19">
        <v>909</v>
      </c>
      <c r="I384" s="90" t="s">
        <v>133</v>
      </c>
      <c r="J384" s="91" t="s">
        <v>134</v>
      </c>
      <c r="K384" s="91" t="s">
        <v>137</v>
      </c>
      <c r="L384" s="19">
        <v>68</v>
      </c>
    </row>
    <row r="385" spans="2:12" x14ac:dyDescent="0.25">
      <c r="B385" s="90" t="s">
        <v>91</v>
      </c>
      <c r="C385" s="91" t="s">
        <v>134</v>
      </c>
      <c r="D385" s="91" t="s">
        <v>135</v>
      </c>
      <c r="E385" s="19">
        <v>934</v>
      </c>
      <c r="I385" s="90" t="s">
        <v>146</v>
      </c>
      <c r="J385" s="91" t="s">
        <v>134</v>
      </c>
      <c r="K385" s="91" t="s">
        <v>137</v>
      </c>
      <c r="L385" s="19">
        <v>87</v>
      </c>
    </row>
    <row r="386" spans="2:12" x14ac:dyDescent="0.25">
      <c r="B386" s="90" t="s">
        <v>91</v>
      </c>
      <c r="C386" s="91" t="s">
        <v>134</v>
      </c>
      <c r="D386" s="91" t="s">
        <v>136</v>
      </c>
      <c r="E386" s="19">
        <v>982</v>
      </c>
      <c r="I386" s="90" t="s">
        <v>91</v>
      </c>
      <c r="J386" s="91" t="s">
        <v>134</v>
      </c>
      <c r="K386" s="91" t="s">
        <v>136</v>
      </c>
      <c r="L386" s="19">
        <v>369</v>
      </c>
    </row>
    <row r="387" spans="2:12" x14ac:dyDescent="0.25">
      <c r="B387" s="90" t="s">
        <v>91</v>
      </c>
      <c r="C387" s="91" t="s">
        <v>139</v>
      </c>
      <c r="D387" s="91" t="s">
        <v>135</v>
      </c>
      <c r="E387" s="19">
        <v>10</v>
      </c>
      <c r="I387" s="90" t="s">
        <v>133</v>
      </c>
      <c r="J387" s="91" t="s">
        <v>139</v>
      </c>
      <c r="K387" s="91" t="s">
        <v>136</v>
      </c>
      <c r="L387" s="19">
        <v>104</v>
      </c>
    </row>
    <row r="388" spans="2:12" x14ac:dyDescent="0.25">
      <c r="B388" s="90" t="s">
        <v>91</v>
      </c>
      <c r="C388" s="91" t="s">
        <v>139</v>
      </c>
      <c r="D388" s="91" t="s">
        <v>135</v>
      </c>
      <c r="E388" s="19">
        <v>131</v>
      </c>
      <c r="I388" s="90" t="s">
        <v>133</v>
      </c>
      <c r="J388" s="91" t="s">
        <v>134</v>
      </c>
      <c r="K388" s="91" t="s">
        <v>137</v>
      </c>
      <c r="L388" s="19">
        <v>796</v>
      </c>
    </row>
    <row r="389" spans="2:12" x14ac:dyDescent="0.25">
      <c r="B389" s="90" t="s">
        <v>91</v>
      </c>
      <c r="C389" s="91" t="s">
        <v>139</v>
      </c>
      <c r="D389" s="91" t="s">
        <v>137</v>
      </c>
      <c r="E389" s="19">
        <v>147</v>
      </c>
      <c r="I389" s="90" t="s">
        <v>133</v>
      </c>
      <c r="J389" s="91" t="s">
        <v>139</v>
      </c>
      <c r="K389" s="91" t="s">
        <v>135</v>
      </c>
      <c r="L389" s="19">
        <v>187</v>
      </c>
    </row>
    <row r="390" spans="2:12" x14ac:dyDescent="0.25">
      <c r="B390" s="90" t="s">
        <v>91</v>
      </c>
      <c r="C390" s="91" t="s">
        <v>139</v>
      </c>
      <c r="D390" s="91" t="s">
        <v>135</v>
      </c>
      <c r="E390" s="19">
        <v>201</v>
      </c>
      <c r="I390" s="90" t="s">
        <v>133</v>
      </c>
      <c r="J390" s="92" t="s">
        <v>139</v>
      </c>
      <c r="K390" s="92" t="s">
        <v>135</v>
      </c>
      <c r="L390" s="19">
        <v>396</v>
      </c>
    </row>
    <row r="391" spans="2:12" x14ac:dyDescent="0.25">
      <c r="B391" s="90" t="s">
        <v>91</v>
      </c>
      <c r="C391" s="91" t="s">
        <v>139</v>
      </c>
      <c r="D391" s="91" t="s">
        <v>135</v>
      </c>
      <c r="E391" s="19">
        <v>263</v>
      </c>
      <c r="I391" s="90" t="s">
        <v>140</v>
      </c>
      <c r="J391" s="91" t="s">
        <v>139</v>
      </c>
      <c r="K391" s="91" t="s">
        <v>137</v>
      </c>
      <c r="L391" s="19">
        <v>434</v>
      </c>
    </row>
    <row r="392" spans="2:12" x14ac:dyDescent="0.25">
      <c r="B392" s="90" t="s">
        <v>91</v>
      </c>
      <c r="C392" s="91" t="s">
        <v>139</v>
      </c>
      <c r="D392" s="91" t="s">
        <v>135</v>
      </c>
      <c r="E392" s="19">
        <v>355</v>
      </c>
      <c r="I392" s="90" t="s">
        <v>133</v>
      </c>
      <c r="J392" s="91" t="s">
        <v>134</v>
      </c>
      <c r="K392" s="91" t="s">
        <v>135</v>
      </c>
      <c r="L392" s="19">
        <v>237</v>
      </c>
    </row>
    <row r="393" spans="2:12" x14ac:dyDescent="0.25">
      <c r="B393" s="90" t="s">
        <v>91</v>
      </c>
      <c r="C393" s="91" t="s">
        <v>139</v>
      </c>
      <c r="D393" s="91" t="s">
        <v>137</v>
      </c>
      <c r="E393" s="19">
        <v>357</v>
      </c>
      <c r="I393" s="90" t="s">
        <v>146</v>
      </c>
      <c r="J393" s="91" t="s">
        <v>134</v>
      </c>
      <c r="K393" s="91" t="s">
        <v>137</v>
      </c>
      <c r="L393" s="19">
        <v>930</v>
      </c>
    </row>
    <row r="394" spans="2:12" x14ac:dyDescent="0.25">
      <c r="B394" s="90" t="s">
        <v>91</v>
      </c>
      <c r="C394" s="91" t="s">
        <v>139</v>
      </c>
      <c r="D394" s="91" t="s">
        <v>136</v>
      </c>
      <c r="E394" s="19">
        <v>570</v>
      </c>
      <c r="I394" s="90" t="s">
        <v>133</v>
      </c>
      <c r="J394" s="91" t="s">
        <v>139</v>
      </c>
      <c r="K394" s="91" t="s">
        <v>137</v>
      </c>
      <c r="L394" s="19">
        <v>480</v>
      </c>
    </row>
    <row r="395" spans="2:12" x14ac:dyDescent="0.25">
      <c r="B395" s="90" t="s">
        <v>91</v>
      </c>
      <c r="C395" s="91" t="s">
        <v>139</v>
      </c>
      <c r="D395" s="91" t="s">
        <v>135</v>
      </c>
      <c r="E395" s="19">
        <v>611</v>
      </c>
      <c r="I395" s="90" t="s">
        <v>133</v>
      </c>
      <c r="J395" s="91" t="s">
        <v>134</v>
      </c>
      <c r="K395" s="91" t="s">
        <v>135</v>
      </c>
      <c r="L395" s="19">
        <v>297</v>
      </c>
    </row>
    <row r="396" spans="2:12" x14ac:dyDescent="0.25">
      <c r="B396" s="90" t="s">
        <v>91</v>
      </c>
      <c r="C396" s="92" t="s">
        <v>139</v>
      </c>
      <c r="D396" s="92" t="s">
        <v>135</v>
      </c>
      <c r="E396" s="19">
        <v>712</v>
      </c>
      <c r="I396" s="90" t="s">
        <v>146</v>
      </c>
      <c r="J396" s="91" t="s">
        <v>134</v>
      </c>
      <c r="K396" s="91" t="s">
        <v>137</v>
      </c>
      <c r="L396" s="19">
        <v>3</v>
      </c>
    </row>
    <row r="397" spans="2:12" x14ac:dyDescent="0.25">
      <c r="B397" s="90" t="s">
        <v>91</v>
      </c>
      <c r="C397" s="91" t="s">
        <v>139</v>
      </c>
      <c r="D397" s="91" t="s">
        <v>135</v>
      </c>
      <c r="E397" s="19">
        <v>726</v>
      </c>
      <c r="I397" s="90" t="s">
        <v>143</v>
      </c>
      <c r="J397" s="91" t="s">
        <v>139</v>
      </c>
      <c r="K397" s="91" t="s">
        <v>135</v>
      </c>
      <c r="L397" s="19">
        <v>463</v>
      </c>
    </row>
    <row r="398" spans="2:12" x14ac:dyDescent="0.25">
      <c r="B398" s="90" t="s">
        <v>91</v>
      </c>
      <c r="C398" s="91" t="s">
        <v>139</v>
      </c>
      <c r="D398" s="91" t="s">
        <v>136</v>
      </c>
      <c r="E398" s="19">
        <v>914</v>
      </c>
      <c r="I398" s="90" t="s">
        <v>133</v>
      </c>
      <c r="J398" s="91" t="s">
        <v>139</v>
      </c>
      <c r="K398" s="91" t="s">
        <v>137</v>
      </c>
      <c r="L398" s="19">
        <v>819</v>
      </c>
    </row>
    <row r="399" spans="2:12" x14ac:dyDescent="0.25">
      <c r="B399" s="90" t="s">
        <v>91</v>
      </c>
      <c r="C399" s="91" t="s">
        <v>139</v>
      </c>
      <c r="D399" s="91" t="s">
        <v>137</v>
      </c>
      <c r="E399" s="19">
        <v>960</v>
      </c>
      <c r="I399" s="90" t="s">
        <v>133</v>
      </c>
      <c r="J399" s="91" t="s">
        <v>139</v>
      </c>
      <c r="K399" s="91" t="s">
        <v>137</v>
      </c>
      <c r="L399" s="19">
        <v>360</v>
      </c>
    </row>
    <row r="400" spans="2:12" x14ac:dyDescent="0.25">
      <c r="B400" s="90" t="s">
        <v>91</v>
      </c>
      <c r="C400" s="91" t="s">
        <v>139</v>
      </c>
      <c r="D400" s="91" t="s">
        <v>136</v>
      </c>
      <c r="E400" s="19">
        <v>986</v>
      </c>
      <c r="I400" s="90" t="s">
        <v>133</v>
      </c>
      <c r="J400" s="91" t="s">
        <v>139</v>
      </c>
      <c r="K400" s="91" t="s">
        <v>136</v>
      </c>
      <c r="L400" s="19">
        <v>963</v>
      </c>
    </row>
    <row r="401" spans="2:12" x14ac:dyDescent="0.25">
      <c r="B401" s="90" t="s">
        <v>91</v>
      </c>
      <c r="C401" s="91" t="s">
        <v>139</v>
      </c>
      <c r="D401" s="91" t="s">
        <v>135</v>
      </c>
      <c r="E401" s="19">
        <v>998</v>
      </c>
      <c r="I401" s="90" t="s">
        <v>91</v>
      </c>
      <c r="J401" s="91" t="s">
        <v>134</v>
      </c>
      <c r="K401" s="91" t="s">
        <v>136</v>
      </c>
      <c r="L401" s="19">
        <v>160</v>
      </c>
    </row>
    <row r="402" spans="2:12" x14ac:dyDescent="0.25">
      <c r="B402" s="93" t="s">
        <v>156</v>
      </c>
      <c r="C402" s="91" t="s">
        <v>134</v>
      </c>
      <c r="D402" s="91" t="s">
        <v>135</v>
      </c>
      <c r="E402" s="19">
        <v>966</v>
      </c>
      <c r="I402" s="90" t="s">
        <v>133</v>
      </c>
      <c r="J402" s="91" t="s">
        <v>134</v>
      </c>
      <c r="K402" s="91" t="s">
        <v>136</v>
      </c>
      <c r="L402" s="19">
        <v>356</v>
      </c>
    </row>
    <row r="403" spans="2:12" x14ac:dyDescent="0.25">
      <c r="B403" s="90" t="s">
        <v>161</v>
      </c>
      <c r="C403" s="91" t="s">
        <v>134</v>
      </c>
      <c r="D403" s="91" t="s">
        <v>137</v>
      </c>
      <c r="E403" s="19">
        <v>913</v>
      </c>
      <c r="I403" s="90" t="s">
        <v>133</v>
      </c>
      <c r="J403" s="92" t="s">
        <v>139</v>
      </c>
      <c r="K403" s="92" t="s">
        <v>135</v>
      </c>
      <c r="L403" s="19">
        <v>911</v>
      </c>
    </row>
    <row r="404" spans="2:12" x14ac:dyDescent="0.25">
      <c r="B404" s="90" t="s">
        <v>138</v>
      </c>
      <c r="C404" s="91" t="s">
        <v>134</v>
      </c>
      <c r="D404" s="91" t="s">
        <v>137</v>
      </c>
      <c r="E404" s="19">
        <v>52</v>
      </c>
      <c r="I404" s="90" t="s">
        <v>146</v>
      </c>
      <c r="J404" s="91" t="s">
        <v>134</v>
      </c>
      <c r="K404" s="91" t="s">
        <v>137</v>
      </c>
      <c r="L404" s="19">
        <v>913</v>
      </c>
    </row>
    <row r="405" spans="2:12" x14ac:dyDescent="0.25">
      <c r="B405" s="90" t="s">
        <v>138</v>
      </c>
      <c r="C405" s="91" t="s">
        <v>134</v>
      </c>
      <c r="D405" s="91" t="s">
        <v>137</v>
      </c>
      <c r="E405" s="19">
        <v>60</v>
      </c>
      <c r="I405" s="90" t="s">
        <v>133</v>
      </c>
      <c r="J405" s="91" t="s">
        <v>134</v>
      </c>
      <c r="K405" s="91" t="s">
        <v>137</v>
      </c>
      <c r="L405" s="19">
        <v>751</v>
      </c>
    </row>
    <row r="406" spans="2:12" x14ac:dyDescent="0.25">
      <c r="B406" s="90" t="s">
        <v>138</v>
      </c>
      <c r="C406" s="91" t="s">
        <v>134</v>
      </c>
      <c r="D406" s="91" t="s">
        <v>136</v>
      </c>
      <c r="E406" s="19">
        <v>158</v>
      </c>
      <c r="I406" s="90" t="s">
        <v>133</v>
      </c>
      <c r="J406" s="91" t="s">
        <v>134</v>
      </c>
      <c r="K406" s="91" t="s">
        <v>136</v>
      </c>
      <c r="L406" s="19">
        <v>743</v>
      </c>
    </row>
    <row r="407" spans="2:12" x14ac:dyDescent="0.25">
      <c r="B407" s="90" t="s">
        <v>138</v>
      </c>
      <c r="C407" s="91" t="s">
        <v>134</v>
      </c>
      <c r="D407" s="91" t="s">
        <v>136</v>
      </c>
      <c r="E407" s="19">
        <v>172</v>
      </c>
      <c r="I407" s="90" t="s">
        <v>153</v>
      </c>
      <c r="J407" s="91" t="s">
        <v>139</v>
      </c>
      <c r="K407" s="91" t="s">
        <v>135</v>
      </c>
      <c r="L407" s="19">
        <v>411</v>
      </c>
    </row>
    <row r="408" spans="2:12" x14ac:dyDescent="0.25">
      <c r="B408" s="90" t="s">
        <v>138</v>
      </c>
      <c r="C408" s="91" t="s">
        <v>134</v>
      </c>
      <c r="D408" s="91" t="s">
        <v>136</v>
      </c>
      <c r="E408" s="19">
        <v>263</v>
      </c>
      <c r="I408" s="90" t="s">
        <v>91</v>
      </c>
      <c r="J408" s="91" t="s">
        <v>134</v>
      </c>
      <c r="K408" s="91" t="s">
        <v>137</v>
      </c>
      <c r="L408" s="19">
        <v>652</v>
      </c>
    </row>
    <row r="409" spans="2:12" x14ac:dyDescent="0.25">
      <c r="B409" s="90" t="s">
        <v>138</v>
      </c>
      <c r="C409" s="91" t="s">
        <v>134</v>
      </c>
      <c r="D409" s="91" t="s">
        <v>136</v>
      </c>
      <c r="E409" s="19">
        <v>285</v>
      </c>
      <c r="I409" s="90" t="s">
        <v>133</v>
      </c>
      <c r="J409" s="91" t="s">
        <v>139</v>
      </c>
      <c r="K409" s="91" t="s">
        <v>137</v>
      </c>
      <c r="L409" s="19">
        <v>510</v>
      </c>
    </row>
    <row r="410" spans="2:12" x14ac:dyDescent="0.25">
      <c r="B410" s="90" t="s">
        <v>138</v>
      </c>
      <c r="C410" s="91" t="s">
        <v>134</v>
      </c>
      <c r="D410" s="91" t="s">
        <v>137</v>
      </c>
      <c r="E410" s="19">
        <v>326</v>
      </c>
      <c r="I410" s="90" t="s">
        <v>140</v>
      </c>
      <c r="J410" s="91" t="s">
        <v>139</v>
      </c>
      <c r="K410" s="91" t="s">
        <v>137</v>
      </c>
      <c r="L410" s="19">
        <v>957</v>
      </c>
    </row>
    <row r="411" spans="2:12" x14ac:dyDescent="0.25">
      <c r="B411" s="90" t="s">
        <v>138</v>
      </c>
      <c r="C411" s="91" t="s">
        <v>134</v>
      </c>
      <c r="D411" s="91" t="s">
        <v>137</v>
      </c>
      <c r="E411" s="19">
        <v>375</v>
      </c>
      <c r="I411" s="90" t="s">
        <v>133</v>
      </c>
      <c r="J411" s="91" t="s">
        <v>139</v>
      </c>
      <c r="K411" s="91" t="s">
        <v>137</v>
      </c>
      <c r="L411" s="19">
        <v>202</v>
      </c>
    </row>
    <row r="412" spans="2:12" x14ac:dyDescent="0.25">
      <c r="B412" s="90" t="s">
        <v>138</v>
      </c>
      <c r="C412" s="91" t="s">
        <v>134</v>
      </c>
      <c r="D412" s="91" t="s">
        <v>137</v>
      </c>
      <c r="E412" s="19">
        <v>448</v>
      </c>
      <c r="I412" s="90" t="s">
        <v>91</v>
      </c>
      <c r="J412" s="91" t="s">
        <v>134</v>
      </c>
      <c r="K412" s="91" t="s">
        <v>136</v>
      </c>
      <c r="L412" s="19">
        <v>274</v>
      </c>
    </row>
    <row r="413" spans="2:12" x14ac:dyDescent="0.25">
      <c r="B413" s="90" t="s">
        <v>138</v>
      </c>
      <c r="C413" s="91" t="s">
        <v>134</v>
      </c>
      <c r="D413" s="91" t="s">
        <v>137</v>
      </c>
      <c r="E413" s="19">
        <v>512</v>
      </c>
      <c r="I413" s="90" t="s">
        <v>142</v>
      </c>
      <c r="J413" s="91" t="s">
        <v>134</v>
      </c>
      <c r="K413" s="91" t="s">
        <v>137</v>
      </c>
      <c r="L413" s="19">
        <v>221</v>
      </c>
    </row>
    <row r="414" spans="2:12" x14ac:dyDescent="0.25">
      <c r="B414" s="90" t="s">
        <v>138</v>
      </c>
      <c r="C414" s="91" t="s">
        <v>134</v>
      </c>
      <c r="D414" s="91" t="s">
        <v>136</v>
      </c>
      <c r="E414" s="19">
        <v>536</v>
      </c>
      <c r="I414" s="90" t="s">
        <v>138</v>
      </c>
      <c r="J414" s="91" t="s">
        <v>134</v>
      </c>
      <c r="K414" s="91" t="s">
        <v>136</v>
      </c>
      <c r="L414" s="19">
        <v>823</v>
      </c>
    </row>
    <row r="415" spans="2:12" x14ac:dyDescent="0.25">
      <c r="B415" s="90" t="s">
        <v>138</v>
      </c>
      <c r="C415" s="91" t="s">
        <v>134</v>
      </c>
      <c r="D415" s="91" t="s">
        <v>137</v>
      </c>
      <c r="E415" s="19">
        <v>602</v>
      </c>
      <c r="I415" s="90" t="s">
        <v>91</v>
      </c>
      <c r="J415" s="91" t="s">
        <v>134</v>
      </c>
      <c r="K415" s="91" t="s">
        <v>135</v>
      </c>
      <c r="L415" s="19">
        <v>341</v>
      </c>
    </row>
    <row r="416" spans="2:12" x14ac:dyDescent="0.25">
      <c r="B416" s="90" t="s">
        <v>138</v>
      </c>
      <c r="C416" s="91" t="s">
        <v>134</v>
      </c>
      <c r="D416" s="91" t="s">
        <v>137</v>
      </c>
      <c r="E416" s="19">
        <v>630</v>
      </c>
      <c r="I416" s="90" t="s">
        <v>133</v>
      </c>
      <c r="J416" s="91" t="s">
        <v>139</v>
      </c>
      <c r="K416" s="91" t="s">
        <v>137</v>
      </c>
      <c r="L416" s="19">
        <v>844</v>
      </c>
    </row>
    <row r="417" spans="2:12" x14ac:dyDescent="0.25">
      <c r="B417" s="90" t="s">
        <v>138</v>
      </c>
      <c r="C417" s="91" t="s">
        <v>134</v>
      </c>
      <c r="D417" s="91" t="s">
        <v>137</v>
      </c>
      <c r="E417" s="19">
        <v>658</v>
      </c>
      <c r="I417" s="90" t="s">
        <v>146</v>
      </c>
      <c r="J417" s="91" t="s">
        <v>139</v>
      </c>
      <c r="K417" s="91" t="s">
        <v>136</v>
      </c>
      <c r="L417" s="19">
        <v>34</v>
      </c>
    </row>
    <row r="418" spans="2:12" x14ac:dyDescent="0.25">
      <c r="B418" s="90" t="s">
        <v>138</v>
      </c>
      <c r="C418" s="91" t="s">
        <v>134</v>
      </c>
      <c r="D418" s="91" t="s">
        <v>136</v>
      </c>
      <c r="E418" s="19">
        <v>734</v>
      </c>
      <c r="I418" s="90" t="s">
        <v>146</v>
      </c>
      <c r="J418" s="91" t="s">
        <v>139</v>
      </c>
      <c r="K418" s="91" t="s">
        <v>135</v>
      </c>
      <c r="L418" s="19">
        <v>561</v>
      </c>
    </row>
    <row r="419" spans="2:12" x14ac:dyDescent="0.25">
      <c r="B419" s="90" t="s">
        <v>138</v>
      </c>
      <c r="C419" s="91" t="s">
        <v>134</v>
      </c>
      <c r="D419" s="91" t="s">
        <v>137</v>
      </c>
      <c r="E419" s="19">
        <v>817</v>
      </c>
      <c r="I419" s="90" t="s">
        <v>146</v>
      </c>
      <c r="J419" s="91" t="s">
        <v>139</v>
      </c>
      <c r="K419" s="91" t="s">
        <v>137</v>
      </c>
      <c r="L419" s="19">
        <v>237</v>
      </c>
    </row>
    <row r="420" spans="2:12" x14ac:dyDescent="0.25">
      <c r="B420" s="90" t="s">
        <v>138</v>
      </c>
      <c r="C420" s="91" t="s">
        <v>134</v>
      </c>
      <c r="D420" s="91" t="s">
        <v>136</v>
      </c>
      <c r="E420" s="19">
        <v>823</v>
      </c>
      <c r="I420" s="90" t="s">
        <v>146</v>
      </c>
      <c r="J420" s="91" t="s">
        <v>139</v>
      </c>
      <c r="K420" s="91" t="s">
        <v>136</v>
      </c>
      <c r="L420" s="19">
        <v>573</v>
      </c>
    </row>
    <row r="421" spans="2:12" x14ac:dyDescent="0.25">
      <c r="B421" s="90" t="s">
        <v>138</v>
      </c>
      <c r="C421" s="91" t="s">
        <v>134</v>
      </c>
      <c r="D421" s="91" t="s">
        <v>137</v>
      </c>
      <c r="E421" s="19">
        <v>866</v>
      </c>
      <c r="I421" s="90" t="s">
        <v>146</v>
      </c>
      <c r="J421" s="91" t="s">
        <v>139</v>
      </c>
      <c r="K421" s="91" t="s">
        <v>136</v>
      </c>
      <c r="L421" s="19">
        <v>566</v>
      </c>
    </row>
    <row r="422" spans="2:12" x14ac:dyDescent="0.25">
      <c r="B422" s="90" t="s">
        <v>138</v>
      </c>
      <c r="C422" s="91" t="s">
        <v>134</v>
      </c>
      <c r="D422" s="91" t="s">
        <v>137</v>
      </c>
      <c r="E422" s="19">
        <v>896</v>
      </c>
      <c r="I422" s="90" t="s">
        <v>146</v>
      </c>
      <c r="J422" s="91" t="s">
        <v>139</v>
      </c>
      <c r="K422" s="91" t="s">
        <v>136</v>
      </c>
      <c r="L422" s="19">
        <v>459</v>
      </c>
    </row>
    <row r="423" spans="2:12" x14ac:dyDescent="0.25">
      <c r="B423" s="90" t="s">
        <v>138</v>
      </c>
      <c r="C423" s="91" t="s">
        <v>134</v>
      </c>
      <c r="D423" s="91" t="s">
        <v>136</v>
      </c>
      <c r="E423" s="19">
        <v>909</v>
      </c>
      <c r="I423" s="90" t="s">
        <v>146</v>
      </c>
      <c r="J423" s="91" t="s">
        <v>139</v>
      </c>
      <c r="K423" s="91" t="s">
        <v>136</v>
      </c>
      <c r="L423" s="19">
        <v>363</v>
      </c>
    </row>
    <row r="424" spans="2:12" x14ac:dyDescent="0.25">
      <c r="B424" s="90" t="s">
        <v>138</v>
      </c>
      <c r="C424" s="91" t="s">
        <v>134</v>
      </c>
      <c r="D424" s="91" t="s">
        <v>137</v>
      </c>
      <c r="E424" s="19">
        <v>942</v>
      </c>
      <c r="I424" s="90" t="s">
        <v>146</v>
      </c>
      <c r="J424" s="91" t="s">
        <v>134</v>
      </c>
      <c r="K424" s="91" t="s">
        <v>137</v>
      </c>
      <c r="L424" s="19">
        <v>629</v>
      </c>
    </row>
    <row r="425" spans="2:12" x14ac:dyDescent="0.25">
      <c r="B425" s="90" t="s">
        <v>138</v>
      </c>
      <c r="C425" s="91" t="s">
        <v>134</v>
      </c>
      <c r="D425" s="91" t="s">
        <v>136</v>
      </c>
      <c r="E425" s="19">
        <v>988</v>
      </c>
      <c r="I425" s="90" t="s">
        <v>146</v>
      </c>
      <c r="J425" s="91" t="s">
        <v>139</v>
      </c>
      <c r="K425" s="91" t="s">
        <v>136</v>
      </c>
      <c r="L425" s="19">
        <v>772</v>
      </c>
    </row>
    <row r="426" spans="2:12" x14ac:dyDescent="0.25">
      <c r="B426" s="90" t="s">
        <v>138</v>
      </c>
      <c r="C426" s="91" t="s">
        <v>139</v>
      </c>
      <c r="D426" s="91" t="s">
        <v>136</v>
      </c>
      <c r="E426" s="19">
        <v>58</v>
      </c>
      <c r="I426" s="90" t="s">
        <v>146</v>
      </c>
      <c r="J426" s="91" t="s">
        <v>134</v>
      </c>
      <c r="K426" s="91" t="s">
        <v>137</v>
      </c>
      <c r="L426" s="19">
        <v>88</v>
      </c>
    </row>
    <row r="427" spans="2:12" x14ac:dyDescent="0.25">
      <c r="B427" s="90" t="s">
        <v>138</v>
      </c>
      <c r="C427" s="91" t="s">
        <v>139</v>
      </c>
      <c r="D427" s="91" t="s">
        <v>137</v>
      </c>
      <c r="E427" s="19">
        <v>264</v>
      </c>
      <c r="I427" s="90" t="s">
        <v>133</v>
      </c>
      <c r="J427" s="91" t="s">
        <v>139</v>
      </c>
      <c r="K427" s="91" t="s">
        <v>137</v>
      </c>
      <c r="L427" s="19">
        <v>567</v>
      </c>
    </row>
    <row r="428" spans="2:12" x14ac:dyDescent="0.25">
      <c r="B428" s="90" t="s">
        <v>138</v>
      </c>
      <c r="C428" s="91" t="s">
        <v>139</v>
      </c>
      <c r="D428" s="91" t="s">
        <v>136</v>
      </c>
      <c r="E428" s="19">
        <v>341</v>
      </c>
      <c r="I428" s="90" t="s">
        <v>133</v>
      </c>
      <c r="J428" s="91" t="s">
        <v>134</v>
      </c>
      <c r="K428" s="91" t="s">
        <v>137</v>
      </c>
      <c r="L428" s="19">
        <v>154</v>
      </c>
    </row>
    <row r="429" spans="2:12" x14ac:dyDescent="0.25">
      <c r="B429" s="90" t="s">
        <v>138</v>
      </c>
      <c r="C429" s="91" t="s">
        <v>139</v>
      </c>
      <c r="D429" s="91" t="s">
        <v>135</v>
      </c>
      <c r="E429" s="19">
        <v>471</v>
      </c>
      <c r="I429" s="90" t="s">
        <v>133</v>
      </c>
      <c r="J429" s="91" t="s">
        <v>134</v>
      </c>
      <c r="K429" s="91" t="s">
        <v>137</v>
      </c>
      <c r="L429" s="19">
        <v>25</v>
      </c>
    </row>
    <row r="430" spans="2:12" x14ac:dyDescent="0.25">
      <c r="B430" s="90" t="s">
        <v>138</v>
      </c>
      <c r="C430" s="91" t="s">
        <v>139</v>
      </c>
      <c r="D430" s="91" t="s">
        <v>135</v>
      </c>
      <c r="E430" s="19">
        <v>485</v>
      </c>
      <c r="I430" s="90" t="s">
        <v>142</v>
      </c>
      <c r="J430" s="91" t="s">
        <v>139</v>
      </c>
      <c r="K430" s="91" t="s">
        <v>135</v>
      </c>
      <c r="L430" s="19">
        <v>884</v>
      </c>
    </row>
    <row r="431" spans="2:12" x14ac:dyDescent="0.25">
      <c r="B431" s="90" t="s">
        <v>138</v>
      </c>
      <c r="C431" s="91" t="s">
        <v>139</v>
      </c>
      <c r="D431" s="91" t="s">
        <v>135</v>
      </c>
      <c r="E431" s="19">
        <v>586</v>
      </c>
      <c r="I431" s="90" t="s">
        <v>151</v>
      </c>
      <c r="J431" s="91" t="s">
        <v>134</v>
      </c>
      <c r="K431" s="91" t="s">
        <v>137</v>
      </c>
      <c r="L431" s="19">
        <v>176</v>
      </c>
    </row>
    <row r="432" spans="2:12" x14ac:dyDescent="0.25">
      <c r="B432" s="90" t="s">
        <v>138</v>
      </c>
      <c r="C432" s="91" t="s">
        <v>139</v>
      </c>
      <c r="D432" s="91" t="s">
        <v>136</v>
      </c>
      <c r="E432" s="19">
        <v>614</v>
      </c>
      <c r="I432" s="90" t="s">
        <v>142</v>
      </c>
      <c r="J432" s="91" t="s">
        <v>139</v>
      </c>
      <c r="K432" s="91" t="s">
        <v>135</v>
      </c>
      <c r="L432" s="19">
        <v>43</v>
      </c>
    </row>
    <row r="433" spans="2:12" x14ac:dyDescent="0.25">
      <c r="B433" s="90" t="s">
        <v>138</v>
      </c>
      <c r="C433" s="91" t="s">
        <v>139</v>
      </c>
      <c r="D433" s="91" t="s">
        <v>136</v>
      </c>
      <c r="E433" s="19">
        <v>648</v>
      </c>
      <c r="I433" s="90" t="s">
        <v>142</v>
      </c>
      <c r="J433" s="91" t="s">
        <v>139</v>
      </c>
      <c r="K433" s="91" t="s">
        <v>137</v>
      </c>
      <c r="L433" s="19">
        <v>555</v>
      </c>
    </row>
    <row r="434" spans="2:12" x14ac:dyDescent="0.25">
      <c r="B434" s="90" t="s">
        <v>138</v>
      </c>
      <c r="C434" s="91" t="s">
        <v>139</v>
      </c>
      <c r="D434" s="91" t="s">
        <v>135</v>
      </c>
      <c r="E434" s="19">
        <v>774</v>
      </c>
      <c r="I434" s="90" t="s">
        <v>133</v>
      </c>
      <c r="J434" s="91" t="s">
        <v>134</v>
      </c>
      <c r="K434" s="91" t="s">
        <v>136</v>
      </c>
      <c r="L434" s="19">
        <v>727</v>
      </c>
    </row>
    <row r="435" spans="2:12" x14ac:dyDescent="0.25">
      <c r="B435" s="90" t="s">
        <v>138</v>
      </c>
      <c r="C435" s="91" t="s">
        <v>139</v>
      </c>
      <c r="D435" s="91" t="s">
        <v>137</v>
      </c>
      <c r="E435" s="19">
        <v>961</v>
      </c>
      <c r="I435" s="90" t="s">
        <v>133</v>
      </c>
      <c r="J435" s="91" t="s">
        <v>139</v>
      </c>
      <c r="K435" s="91" t="s">
        <v>135</v>
      </c>
      <c r="L435" s="19">
        <v>614</v>
      </c>
    </row>
    <row r="436" spans="2:12" x14ac:dyDescent="0.25">
      <c r="B436" s="90" t="s">
        <v>138</v>
      </c>
      <c r="C436" s="91" t="s">
        <v>139</v>
      </c>
      <c r="D436" s="91" t="s">
        <v>137</v>
      </c>
      <c r="E436" s="19">
        <v>971</v>
      </c>
      <c r="I436" s="90" t="s">
        <v>133</v>
      </c>
      <c r="J436" s="92" t="s">
        <v>134</v>
      </c>
      <c r="K436" s="92" t="s">
        <v>137</v>
      </c>
      <c r="L436" s="19">
        <v>452</v>
      </c>
    </row>
    <row r="437" spans="2:12" x14ac:dyDescent="0.25">
      <c r="B437" s="90" t="s">
        <v>138</v>
      </c>
      <c r="C437" s="91" t="s">
        <v>158</v>
      </c>
      <c r="D437" s="91" t="s">
        <v>135</v>
      </c>
      <c r="E437" s="19">
        <v>774</v>
      </c>
      <c r="I437" s="90" t="s">
        <v>133</v>
      </c>
      <c r="J437" s="92" t="s">
        <v>139</v>
      </c>
      <c r="K437" s="92" t="s">
        <v>135</v>
      </c>
      <c r="L437" s="19">
        <v>644</v>
      </c>
    </row>
    <row r="438" spans="2:12" x14ac:dyDescent="0.25">
      <c r="B438" s="90" t="s">
        <v>155</v>
      </c>
      <c r="C438" s="91" t="s">
        <v>139</v>
      </c>
      <c r="D438" s="91" t="s">
        <v>137</v>
      </c>
      <c r="E438" s="19">
        <v>778</v>
      </c>
      <c r="I438" s="90" t="s">
        <v>91</v>
      </c>
      <c r="J438" s="91" t="s">
        <v>134</v>
      </c>
      <c r="K438" s="91" t="s">
        <v>136</v>
      </c>
      <c r="L438" s="19">
        <v>982</v>
      </c>
    </row>
    <row r="439" spans="2:12" x14ac:dyDescent="0.25">
      <c r="B439" s="90" t="s">
        <v>148</v>
      </c>
      <c r="C439" s="91" t="s">
        <v>134</v>
      </c>
      <c r="D439" s="91" t="s">
        <v>137</v>
      </c>
      <c r="E439" s="19">
        <v>337</v>
      </c>
      <c r="I439" s="90" t="s">
        <v>91</v>
      </c>
      <c r="J439" s="91" t="s">
        <v>139</v>
      </c>
      <c r="K439" s="91" t="s">
        <v>136</v>
      </c>
      <c r="L439" s="19">
        <v>914</v>
      </c>
    </row>
    <row r="440" spans="2:12" x14ac:dyDescent="0.25">
      <c r="B440" s="90" t="s">
        <v>148</v>
      </c>
      <c r="C440" s="91" t="s">
        <v>134</v>
      </c>
      <c r="D440" s="91" t="s">
        <v>136</v>
      </c>
      <c r="E440" s="19">
        <v>684</v>
      </c>
      <c r="I440" s="90" t="s">
        <v>91</v>
      </c>
      <c r="J440" s="91" t="s">
        <v>139</v>
      </c>
      <c r="K440" s="91" t="s">
        <v>135</v>
      </c>
      <c r="L440" s="19">
        <v>10</v>
      </c>
    </row>
    <row r="441" spans="2:12" x14ac:dyDescent="0.25">
      <c r="B441" s="90" t="s">
        <v>148</v>
      </c>
      <c r="C441" s="91" t="s">
        <v>134</v>
      </c>
      <c r="D441" s="91" t="s">
        <v>136</v>
      </c>
      <c r="E441" s="19">
        <v>887</v>
      </c>
      <c r="I441" s="90" t="s">
        <v>133</v>
      </c>
      <c r="J441" s="91" t="s">
        <v>134</v>
      </c>
      <c r="K441" s="91" t="s">
        <v>137</v>
      </c>
      <c r="L441" s="19">
        <v>205</v>
      </c>
    </row>
    <row r="442" spans="2:12" x14ac:dyDescent="0.25">
      <c r="B442" s="90" t="s">
        <v>148</v>
      </c>
      <c r="C442" s="92" t="s">
        <v>139</v>
      </c>
      <c r="D442" s="92" t="s">
        <v>135</v>
      </c>
      <c r="E442" s="19">
        <v>487</v>
      </c>
      <c r="I442" s="93" t="s">
        <v>91</v>
      </c>
      <c r="J442" s="91" t="s">
        <v>134</v>
      </c>
      <c r="K442" s="91" t="s">
        <v>137</v>
      </c>
      <c r="L442" s="19">
        <v>117</v>
      </c>
    </row>
    <row r="443" spans="2:12" x14ac:dyDescent="0.25">
      <c r="B443" s="90" t="s">
        <v>140</v>
      </c>
      <c r="C443" s="91" t="s">
        <v>134</v>
      </c>
      <c r="D443" s="91" t="s">
        <v>137</v>
      </c>
      <c r="E443" s="19">
        <v>78</v>
      </c>
      <c r="I443" s="90" t="s">
        <v>133</v>
      </c>
      <c r="J443" s="91" t="s">
        <v>139</v>
      </c>
      <c r="K443" s="91" t="s">
        <v>136</v>
      </c>
      <c r="L443" s="19">
        <v>332</v>
      </c>
    </row>
    <row r="444" spans="2:12" x14ac:dyDescent="0.25">
      <c r="B444" s="90" t="s">
        <v>140</v>
      </c>
      <c r="C444" s="91" t="s">
        <v>134</v>
      </c>
      <c r="D444" s="91" t="s">
        <v>136</v>
      </c>
      <c r="E444" s="19">
        <v>153</v>
      </c>
      <c r="I444" s="90" t="s">
        <v>133</v>
      </c>
      <c r="J444" s="91" t="s">
        <v>139</v>
      </c>
      <c r="K444" s="91" t="s">
        <v>137</v>
      </c>
      <c r="L444" s="19">
        <v>700</v>
      </c>
    </row>
    <row r="445" spans="2:12" x14ac:dyDescent="0.25">
      <c r="B445" s="90" t="s">
        <v>140</v>
      </c>
      <c r="C445" s="91" t="s">
        <v>134</v>
      </c>
      <c r="D445" s="91" t="s">
        <v>136</v>
      </c>
      <c r="E445" s="19">
        <v>190</v>
      </c>
      <c r="I445" s="90" t="s">
        <v>140</v>
      </c>
      <c r="J445" s="91" t="s">
        <v>134</v>
      </c>
      <c r="K445" s="91" t="s">
        <v>137</v>
      </c>
      <c r="L445" s="19">
        <v>78</v>
      </c>
    </row>
    <row r="446" spans="2:12" x14ac:dyDescent="0.25">
      <c r="B446" s="90" t="s">
        <v>140</v>
      </c>
      <c r="C446" s="91" t="s">
        <v>134</v>
      </c>
      <c r="D446" s="91" t="s">
        <v>137</v>
      </c>
      <c r="E446" s="19">
        <v>278</v>
      </c>
      <c r="I446" s="90" t="s">
        <v>133</v>
      </c>
      <c r="J446" s="91" t="s">
        <v>139</v>
      </c>
      <c r="K446" s="91" t="s">
        <v>137</v>
      </c>
      <c r="L446" s="19">
        <v>850</v>
      </c>
    </row>
    <row r="447" spans="2:12" x14ac:dyDescent="0.25">
      <c r="B447" s="90" t="s">
        <v>140</v>
      </c>
      <c r="C447" s="91" t="s">
        <v>134</v>
      </c>
      <c r="D447" s="91" t="s">
        <v>136</v>
      </c>
      <c r="E447" s="19">
        <v>729</v>
      </c>
      <c r="I447" s="90" t="s">
        <v>138</v>
      </c>
      <c r="J447" s="91" t="s">
        <v>134</v>
      </c>
      <c r="K447" s="91" t="s">
        <v>136</v>
      </c>
      <c r="L447" s="19">
        <v>158</v>
      </c>
    </row>
    <row r="448" spans="2:12" x14ac:dyDescent="0.25">
      <c r="B448" s="90" t="s">
        <v>140</v>
      </c>
      <c r="C448" s="91" t="s">
        <v>134</v>
      </c>
      <c r="D448" s="91" t="s">
        <v>137</v>
      </c>
      <c r="E448" s="19">
        <v>730</v>
      </c>
      <c r="I448" s="90" t="s">
        <v>146</v>
      </c>
      <c r="J448" s="91" t="s">
        <v>134</v>
      </c>
      <c r="K448" s="91" t="s">
        <v>136</v>
      </c>
      <c r="L448" s="19">
        <v>314</v>
      </c>
    </row>
    <row r="449" spans="2:12" x14ac:dyDescent="0.25">
      <c r="B449" s="90" t="s">
        <v>140</v>
      </c>
      <c r="C449" s="91" t="s">
        <v>134</v>
      </c>
      <c r="D449" s="91" t="s">
        <v>135</v>
      </c>
      <c r="E449" s="19">
        <v>836</v>
      </c>
      <c r="I449" s="90" t="s">
        <v>142</v>
      </c>
      <c r="J449" s="91" t="s">
        <v>139</v>
      </c>
      <c r="K449" s="91" t="s">
        <v>137</v>
      </c>
      <c r="L449" s="19">
        <v>222</v>
      </c>
    </row>
    <row r="450" spans="2:12" x14ac:dyDescent="0.25">
      <c r="B450" s="90" t="s">
        <v>140</v>
      </c>
      <c r="C450" s="91" t="s">
        <v>134</v>
      </c>
      <c r="D450" s="91" t="s">
        <v>135</v>
      </c>
      <c r="E450" s="19">
        <v>842</v>
      </c>
      <c r="I450" s="90" t="s">
        <v>146</v>
      </c>
      <c r="J450" s="91" t="s">
        <v>134</v>
      </c>
      <c r="K450" s="91" t="s">
        <v>137</v>
      </c>
      <c r="L450" s="19">
        <v>871</v>
      </c>
    </row>
    <row r="451" spans="2:12" x14ac:dyDescent="0.25">
      <c r="B451" s="90" t="s">
        <v>140</v>
      </c>
      <c r="C451" s="91" t="s">
        <v>134</v>
      </c>
      <c r="D451" s="91" t="s">
        <v>137</v>
      </c>
      <c r="E451" s="19">
        <v>945</v>
      </c>
      <c r="I451" s="90" t="s">
        <v>146</v>
      </c>
      <c r="J451" s="91" t="s">
        <v>139</v>
      </c>
      <c r="K451" s="91" t="s">
        <v>136</v>
      </c>
      <c r="L451" s="19">
        <v>694</v>
      </c>
    </row>
    <row r="452" spans="2:12" x14ac:dyDescent="0.25">
      <c r="B452" s="90" t="s">
        <v>140</v>
      </c>
      <c r="C452" s="91" t="s">
        <v>139</v>
      </c>
      <c r="D452" s="91" t="s">
        <v>137</v>
      </c>
      <c r="E452" s="19">
        <v>242</v>
      </c>
      <c r="I452" s="90" t="s">
        <v>138</v>
      </c>
      <c r="J452" s="91" t="s">
        <v>134</v>
      </c>
      <c r="K452" s="91" t="s">
        <v>137</v>
      </c>
      <c r="L452" s="19">
        <v>630</v>
      </c>
    </row>
    <row r="453" spans="2:12" x14ac:dyDescent="0.25">
      <c r="B453" s="90" t="s">
        <v>140</v>
      </c>
      <c r="C453" s="91" t="s">
        <v>139</v>
      </c>
      <c r="D453" s="91" t="s">
        <v>135</v>
      </c>
      <c r="E453" s="19">
        <v>263</v>
      </c>
      <c r="I453" s="90" t="s">
        <v>133</v>
      </c>
      <c r="J453" s="91" t="s">
        <v>139</v>
      </c>
      <c r="K453" s="91" t="s">
        <v>137</v>
      </c>
      <c r="L453" s="19">
        <v>912</v>
      </c>
    </row>
    <row r="454" spans="2:12" x14ac:dyDescent="0.25">
      <c r="B454" s="90" t="s">
        <v>140</v>
      </c>
      <c r="C454" s="91" t="s">
        <v>139</v>
      </c>
      <c r="D454" s="91" t="s">
        <v>137</v>
      </c>
      <c r="E454" s="19">
        <v>371</v>
      </c>
      <c r="I454" s="90" t="s">
        <v>140</v>
      </c>
      <c r="J454" s="91" t="s">
        <v>134</v>
      </c>
      <c r="K454" s="91" t="s">
        <v>137</v>
      </c>
      <c r="L454" s="19">
        <v>945</v>
      </c>
    </row>
    <row r="455" spans="2:12" x14ac:dyDescent="0.25">
      <c r="B455" s="90" t="s">
        <v>140</v>
      </c>
      <c r="C455" s="91" t="s">
        <v>139</v>
      </c>
      <c r="D455" s="91" t="s">
        <v>137</v>
      </c>
      <c r="E455" s="19">
        <v>434</v>
      </c>
      <c r="I455" s="90" t="s">
        <v>133</v>
      </c>
      <c r="J455" s="92" t="s">
        <v>139</v>
      </c>
      <c r="K455" s="92" t="s">
        <v>136</v>
      </c>
      <c r="L455" s="19">
        <v>530</v>
      </c>
    </row>
    <row r="456" spans="2:12" x14ac:dyDescent="0.25">
      <c r="B456" s="90" t="s">
        <v>140</v>
      </c>
      <c r="C456" s="91" t="s">
        <v>139</v>
      </c>
      <c r="D456" s="91" t="s">
        <v>135</v>
      </c>
      <c r="E456" s="19">
        <v>695</v>
      </c>
      <c r="I456" s="90" t="s">
        <v>141</v>
      </c>
      <c r="J456" s="91" t="s">
        <v>134</v>
      </c>
      <c r="K456" s="91" t="s">
        <v>137</v>
      </c>
      <c r="L456" s="19">
        <v>909</v>
      </c>
    </row>
    <row r="457" spans="2:12" x14ac:dyDescent="0.25">
      <c r="B457" s="90" t="s">
        <v>140</v>
      </c>
      <c r="C457" s="91" t="s">
        <v>139</v>
      </c>
      <c r="D457" s="91" t="s">
        <v>135</v>
      </c>
      <c r="E457" s="19">
        <v>953</v>
      </c>
      <c r="I457" s="90" t="s">
        <v>138</v>
      </c>
      <c r="J457" s="91" t="s">
        <v>134</v>
      </c>
      <c r="K457" s="91" t="s">
        <v>136</v>
      </c>
      <c r="L457" s="19">
        <v>263</v>
      </c>
    </row>
    <row r="458" spans="2:12" x14ac:dyDescent="0.25">
      <c r="B458" s="90" t="s">
        <v>140</v>
      </c>
      <c r="C458" s="91" t="s">
        <v>139</v>
      </c>
      <c r="D458" s="91" t="s">
        <v>137</v>
      </c>
      <c r="E458" s="19">
        <v>957</v>
      </c>
      <c r="I458" s="90" t="s">
        <v>142</v>
      </c>
      <c r="J458" s="91" t="s">
        <v>139</v>
      </c>
      <c r="K458" s="91" t="s">
        <v>137</v>
      </c>
      <c r="L458" s="19">
        <v>341</v>
      </c>
    </row>
    <row r="459" spans="2:12" x14ac:dyDescent="0.25">
      <c r="B459" s="90" t="s">
        <v>159</v>
      </c>
      <c r="C459" s="91" t="s">
        <v>134</v>
      </c>
      <c r="D459" s="91" t="s">
        <v>136</v>
      </c>
      <c r="E459" s="19">
        <v>273</v>
      </c>
      <c r="I459" s="90" t="s">
        <v>146</v>
      </c>
      <c r="J459" s="91" t="s">
        <v>134</v>
      </c>
      <c r="K459" s="91" t="s">
        <v>137</v>
      </c>
      <c r="L459" s="19">
        <v>407</v>
      </c>
    </row>
    <row r="460" spans="2:12" x14ac:dyDescent="0.25">
      <c r="B460" s="90" t="s">
        <v>144</v>
      </c>
      <c r="C460" s="91" t="s">
        <v>134</v>
      </c>
      <c r="D460" s="91" t="s">
        <v>136</v>
      </c>
      <c r="E460" s="19">
        <v>705</v>
      </c>
      <c r="I460" s="90" t="s">
        <v>151</v>
      </c>
      <c r="J460" s="91" t="s">
        <v>139</v>
      </c>
      <c r="K460" s="91" t="s">
        <v>135</v>
      </c>
      <c r="L460" s="19">
        <v>656</v>
      </c>
    </row>
    <row r="461" spans="2:12" x14ac:dyDescent="0.25">
      <c r="B461" s="90" t="s">
        <v>144</v>
      </c>
      <c r="C461" s="91" t="s">
        <v>134</v>
      </c>
      <c r="D461" s="91" t="s">
        <v>136</v>
      </c>
      <c r="E461" s="19">
        <v>897</v>
      </c>
      <c r="I461" s="90" t="s">
        <v>133</v>
      </c>
      <c r="J461" s="90" t="s">
        <v>139</v>
      </c>
      <c r="K461" s="90" t="s">
        <v>136</v>
      </c>
      <c r="L461" s="19">
        <v>206</v>
      </c>
    </row>
    <row r="462" spans="2:12" x14ac:dyDescent="0.25">
      <c r="B462" s="90" t="s">
        <v>144</v>
      </c>
      <c r="C462" s="91" t="s">
        <v>139</v>
      </c>
      <c r="D462" s="91" t="s">
        <v>135</v>
      </c>
      <c r="E462" s="19">
        <v>912</v>
      </c>
      <c r="I462" s="90" t="s">
        <v>151</v>
      </c>
      <c r="J462" s="90" t="s">
        <v>134</v>
      </c>
      <c r="K462" s="91" t="s">
        <v>135</v>
      </c>
      <c r="L462" s="19">
        <v>714</v>
      </c>
    </row>
    <row r="463" spans="2:12" x14ac:dyDescent="0.25">
      <c r="B463" s="90" t="s">
        <v>145</v>
      </c>
      <c r="C463" s="91" t="s">
        <v>134</v>
      </c>
      <c r="D463" s="91" t="s">
        <v>135</v>
      </c>
      <c r="E463" s="19">
        <v>267</v>
      </c>
      <c r="I463" s="90" t="s">
        <v>151</v>
      </c>
      <c r="J463" s="91" t="s">
        <v>134</v>
      </c>
      <c r="K463" s="91" t="s">
        <v>135</v>
      </c>
      <c r="L463" s="19">
        <v>547</v>
      </c>
    </row>
  </sheetData>
  <autoFilter ref="B7:E7" xr:uid="{FE4F5AAF-B7CA-485B-833C-EA38C70FA276}"/>
  <sortState xmlns:xlrd2="http://schemas.microsoft.com/office/spreadsheetml/2017/richdata2" ref="B8:E463">
    <sortCondition ref="B8:B463"/>
    <sortCondition ref="C8:C463"/>
    <sortCondition ref="E8:E463"/>
  </sortState>
  <mergeCells count="3">
    <mergeCell ref="B3:E3"/>
    <mergeCell ref="B5:C5"/>
    <mergeCell ref="I5:J5"/>
  </mergeCells>
  <conditionalFormatting sqref="B7:D463">
    <cfRule type="containsBlanks" dxfId="1" priority="2">
      <formula>LEN(TRIM(B7))=0</formula>
    </cfRule>
  </conditionalFormatting>
  <conditionalFormatting sqref="I7:K463">
    <cfRule type="containsBlanks" dxfId="0" priority="1">
      <formula>LEN(TRIM(I7))=0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B7E9-3F3C-4F6D-8D60-9E6AC189C666}">
  <sheetPr>
    <tabColor theme="9"/>
  </sheetPr>
  <dimension ref="B2:K27"/>
  <sheetViews>
    <sheetView workbookViewId="0">
      <selection activeCell="B2" sqref="B2:E2"/>
    </sheetView>
  </sheetViews>
  <sheetFormatPr defaultRowHeight="15" x14ac:dyDescent="0.25"/>
  <sheetData>
    <row r="2" spans="2:5" ht="23.25" x14ac:dyDescent="0.35">
      <c r="B2" s="122" t="s">
        <v>171</v>
      </c>
      <c r="C2" s="122"/>
      <c r="D2" s="122"/>
      <c r="E2" s="122"/>
    </row>
    <row r="5" spans="2:5" x14ac:dyDescent="0.25">
      <c r="B5" s="94" t="s">
        <v>163</v>
      </c>
      <c r="C5" s="94" t="s">
        <v>57</v>
      </c>
    </row>
    <row r="6" spans="2:5" x14ac:dyDescent="0.25">
      <c r="B6" s="96" t="s">
        <v>164</v>
      </c>
      <c r="C6" s="96">
        <v>2399</v>
      </c>
    </row>
    <row r="7" spans="2:5" x14ac:dyDescent="0.25">
      <c r="B7" s="96" t="s">
        <v>165</v>
      </c>
      <c r="C7" s="96">
        <v>2505</v>
      </c>
    </row>
    <row r="8" spans="2:5" x14ac:dyDescent="0.25">
      <c r="B8" s="96" t="s">
        <v>166</v>
      </c>
      <c r="C8" s="96">
        <v>2312</v>
      </c>
    </row>
    <row r="9" spans="2:5" x14ac:dyDescent="0.25">
      <c r="B9" s="96" t="s">
        <v>167</v>
      </c>
      <c r="C9" s="96">
        <v>1776</v>
      </c>
    </row>
    <row r="10" spans="2:5" x14ac:dyDescent="0.25">
      <c r="B10" s="96" t="s">
        <v>168</v>
      </c>
      <c r="C10" s="96">
        <v>1982</v>
      </c>
    </row>
    <row r="11" spans="2:5" x14ac:dyDescent="0.25">
      <c r="B11" s="96" t="s">
        <v>169</v>
      </c>
      <c r="C11" s="96">
        <v>2678</v>
      </c>
    </row>
    <row r="12" spans="2:5" x14ac:dyDescent="0.25">
      <c r="B12" s="96" t="s">
        <v>170</v>
      </c>
      <c r="C12" s="96">
        <v>1679</v>
      </c>
    </row>
    <row r="13" spans="2:5" x14ac:dyDescent="0.25">
      <c r="B13" s="96"/>
      <c r="C13" s="96"/>
    </row>
    <row r="14" spans="2:5" x14ac:dyDescent="0.25">
      <c r="B14" s="96"/>
      <c r="C14" s="96"/>
    </row>
    <row r="15" spans="2:5" x14ac:dyDescent="0.25">
      <c r="B15" s="96"/>
      <c r="C15" s="96"/>
    </row>
    <row r="19" spans="2:11" x14ac:dyDescent="0.25">
      <c r="B19" s="94" t="s">
        <v>163</v>
      </c>
      <c r="C19" s="95">
        <v>0.375</v>
      </c>
      <c r="D19" s="95">
        <v>0.41666666666666669</v>
      </c>
      <c r="E19" s="95">
        <v>0.45833333333333298</v>
      </c>
      <c r="F19" s="95">
        <v>0.5</v>
      </c>
      <c r="G19" s="95">
        <v>0.54166666666666696</v>
      </c>
      <c r="H19" s="95">
        <v>0.58333333333333304</v>
      </c>
      <c r="I19" s="95">
        <v>0.625</v>
      </c>
      <c r="J19" s="95">
        <v>0.66666666666666696</v>
      </c>
      <c r="K19" s="95">
        <v>0.70833333333333304</v>
      </c>
    </row>
    <row r="20" spans="2:11" x14ac:dyDescent="0.25">
      <c r="B20" s="94" t="s">
        <v>164</v>
      </c>
      <c r="C20" s="96">
        <v>147</v>
      </c>
      <c r="D20" s="96">
        <v>802</v>
      </c>
      <c r="E20" s="96">
        <v>185</v>
      </c>
      <c r="F20" s="96">
        <v>202</v>
      </c>
      <c r="G20" s="96">
        <v>246</v>
      </c>
      <c r="H20" s="96">
        <v>202</v>
      </c>
      <c r="I20" s="96">
        <v>125</v>
      </c>
      <c r="J20" s="96">
        <v>187</v>
      </c>
      <c r="K20" s="96">
        <v>303</v>
      </c>
    </row>
    <row r="21" spans="2:11" x14ac:dyDescent="0.25">
      <c r="B21" s="94" t="s">
        <v>165</v>
      </c>
      <c r="C21" s="96">
        <v>161</v>
      </c>
      <c r="D21" s="96">
        <v>285</v>
      </c>
      <c r="E21" s="96">
        <v>382</v>
      </c>
      <c r="F21" s="96">
        <v>285</v>
      </c>
      <c r="G21" s="96">
        <v>300</v>
      </c>
      <c r="H21" s="96">
        <v>158</v>
      </c>
      <c r="I21" s="96">
        <v>249</v>
      </c>
      <c r="J21" s="96">
        <v>385</v>
      </c>
      <c r="K21" s="96">
        <v>300</v>
      </c>
    </row>
    <row r="22" spans="2:11" x14ac:dyDescent="0.25">
      <c r="B22" s="94" t="s">
        <v>166</v>
      </c>
      <c r="C22" s="96">
        <v>182</v>
      </c>
      <c r="D22" s="96">
        <v>301</v>
      </c>
      <c r="E22" s="96">
        <v>400</v>
      </c>
      <c r="F22" s="96">
        <v>187</v>
      </c>
      <c r="G22" s="96">
        <v>189</v>
      </c>
      <c r="H22" s="96">
        <v>285</v>
      </c>
      <c r="I22" s="96">
        <v>302</v>
      </c>
      <c r="J22" s="96">
        <v>277</v>
      </c>
      <c r="K22" s="96">
        <v>189</v>
      </c>
    </row>
    <row r="23" spans="2:11" x14ac:dyDescent="0.25">
      <c r="B23" s="94" t="s">
        <v>167</v>
      </c>
      <c r="C23" s="96">
        <v>201</v>
      </c>
      <c r="D23" s="96">
        <v>250</v>
      </c>
      <c r="E23" s="96">
        <v>192</v>
      </c>
      <c r="F23" s="96">
        <v>385</v>
      </c>
      <c r="G23" s="96">
        <v>101</v>
      </c>
      <c r="H23" s="96">
        <v>168</v>
      </c>
      <c r="I23" s="96">
        <v>228</v>
      </c>
      <c r="J23" s="96">
        <v>150</v>
      </c>
      <c r="K23" s="96">
        <v>101</v>
      </c>
    </row>
    <row r="24" spans="2:11" x14ac:dyDescent="0.25">
      <c r="B24" s="94" t="s">
        <v>168</v>
      </c>
      <c r="C24" s="96">
        <v>158</v>
      </c>
      <c r="D24" s="96">
        <v>247</v>
      </c>
      <c r="E24" s="96">
        <v>166</v>
      </c>
      <c r="F24" s="96">
        <v>277</v>
      </c>
      <c r="G24" s="96">
        <v>135</v>
      </c>
      <c r="H24" s="96">
        <v>350</v>
      </c>
      <c r="I24" s="96">
        <v>412</v>
      </c>
      <c r="J24" s="96">
        <v>102</v>
      </c>
      <c r="K24" s="96">
        <v>135</v>
      </c>
    </row>
    <row r="25" spans="2:11" x14ac:dyDescent="0.25">
      <c r="B25" s="94" t="s">
        <v>169</v>
      </c>
      <c r="C25" s="96">
        <v>190</v>
      </c>
      <c r="D25" s="96">
        <v>499</v>
      </c>
      <c r="E25" s="96">
        <v>235</v>
      </c>
      <c r="F25" s="96">
        <v>150</v>
      </c>
      <c r="G25" s="96">
        <v>206</v>
      </c>
      <c r="H25" s="96">
        <v>189</v>
      </c>
      <c r="I25" s="96">
        <v>602</v>
      </c>
      <c r="J25" s="96">
        <v>401</v>
      </c>
      <c r="K25" s="96">
        <v>206</v>
      </c>
    </row>
    <row r="26" spans="2:11" x14ac:dyDescent="0.25">
      <c r="B26" s="94" t="s">
        <v>170</v>
      </c>
      <c r="C26" s="96">
        <v>243</v>
      </c>
      <c r="D26" s="96">
        <v>285</v>
      </c>
      <c r="E26" s="96">
        <v>140</v>
      </c>
      <c r="F26" s="96">
        <v>102</v>
      </c>
      <c r="G26" s="96">
        <v>189</v>
      </c>
      <c r="H26" s="96">
        <v>85</v>
      </c>
      <c r="I26" s="96">
        <v>147</v>
      </c>
      <c r="J26" s="96">
        <v>299</v>
      </c>
      <c r="K26" s="96">
        <v>189</v>
      </c>
    </row>
    <row r="27" spans="2:11" x14ac:dyDescent="0.25">
      <c r="B27" s="94" t="s">
        <v>57</v>
      </c>
      <c r="C27" s="96">
        <f t="shared" ref="C27:K27" si="0">SUM(C20:C26)</f>
        <v>1282</v>
      </c>
      <c r="D27" s="96">
        <f t="shared" si="0"/>
        <v>2669</v>
      </c>
      <c r="E27" s="96">
        <f t="shared" si="0"/>
        <v>1700</v>
      </c>
      <c r="F27" s="96">
        <f t="shared" si="0"/>
        <v>1588</v>
      </c>
      <c r="G27" s="96">
        <f t="shared" si="0"/>
        <v>1366</v>
      </c>
      <c r="H27" s="96">
        <f t="shared" si="0"/>
        <v>1437</v>
      </c>
      <c r="I27" s="96">
        <f t="shared" si="0"/>
        <v>2065</v>
      </c>
      <c r="J27" s="96">
        <f t="shared" si="0"/>
        <v>1801</v>
      </c>
      <c r="K27" s="96">
        <f t="shared" si="0"/>
        <v>1423</v>
      </c>
    </row>
  </sheetData>
  <mergeCells count="1">
    <mergeCell ref="B2:E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01) R+A adresování</vt:lpstr>
      <vt:lpstr>Objednávka</vt:lpstr>
      <vt:lpstr>02) Vzorce</vt:lpstr>
      <vt:lpstr>Nářadí a náčiní</vt:lpstr>
      <vt:lpstr>03) Funkce KDYŽ</vt:lpstr>
      <vt:lpstr>Přijímací řízení</vt:lpstr>
      <vt:lpstr>04) Podmíněné formátování</vt:lpstr>
      <vt:lpstr>05) Filtry a řazení</vt:lpstr>
      <vt:lpstr>06) Grafy</vt:lpstr>
      <vt:lpstr>07) SVYHLEDAT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Policar</dc:creator>
  <cp:lastModifiedBy>František Policar</cp:lastModifiedBy>
  <dcterms:created xsi:type="dcterms:W3CDTF">2023-10-26T09:57:39Z</dcterms:created>
  <dcterms:modified xsi:type="dcterms:W3CDTF">2024-11-24T21:45:53Z</dcterms:modified>
</cp:coreProperties>
</file>